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1355" windowHeight="5895" tabRatio="635"/>
  </bookViews>
  <sheets>
    <sheet name="F1A" sheetId="85" r:id="rId1"/>
    <sheet name="F1" sheetId="49" r:id="rId2"/>
    <sheet name="F2" sheetId="50" r:id="rId3"/>
    <sheet name="F2A" sheetId="79" r:id="rId4"/>
    <sheet name="F3" sheetId="81" r:id="rId5"/>
    <sheet name="F3A" sheetId="82" r:id="rId6"/>
    <sheet name="F4" sheetId="53" r:id="rId7"/>
    <sheet name="F5" sheetId="61" r:id="rId8"/>
    <sheet name="F6" sheetId="52" r:id="rId9"/>
    <sheet name="F7" sheetId="28" r:id="rId10"/>
    <sheet name="F8" sheetId="29" r:id="rId11"/>
    <sheet name="F9A" sheetId="70" r:id="rId12"/>
    <sheet name="F9B" sheetId="83" r:id="rId13"/>
    <sheet name="F10A" sheetId="72" r:id="rId14"/>
    <sheet name="F10B" sheetId="84" r:id="rId15"/>
    <sheet name="F11" sheetId="62" r:id="rId16"/>
    <sheet name="F12" sheetId="63" r:id="rId17"/>
    <sheet name="F13" sheetId="56" r:id="rId18"/>
    <sheet name="F14" sheetId="64" r:id="rId19"/>
    <sheet name="F15" sheetId="65" r:id="rId20"/>
    <sheet name="F16" sheetId="55" r:id="rId21"/>
    <sheet name="F17" sheetId="67" r:id="rId22"/>
    <sheet name="F18" sheetId="69" r:id="rId23"/>
    <sheet name="F19" sheetId="78" r:id="rId24"/>
  </sheets>
  <calcPr calcId="144525"/>
</workbook>
</file>

<file path=xl/calcChain.xml><?xml version="1.0" encoding="utf-8"?>
<calcChain xmlns="http://schemas.openxmlformats.org/spreadsheetml/2006/main">
  <c r="F9" i="69" l="1"/>
  <c r="F10" i="69"/>
  <c r="F11" i="69"/>
  <c r="F12" i="69"/>
  <c r="F13" i="69"/>
  <c r="F8" i="69"/>
  <c r="L27" i="82"/>
  <c r="K27" i="82"/>
  <c r="L27" i="79"/>
  <c r="K27" i="79"/>
  <c r="X73" i="81"/>
  <c r="E14" i="69"/>
  <c r="D14" i="69"/>
  <c r="G27" i="56"/>
  <c r="H27" i="56"/>
  <c r="J27" i="56"/>
  <c r="K27" i="56"/>
  <c r="L27" i="56"/>
  <c r="F2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6" i="62"/>
  <c r="I7" i="62"/>
  <c r="I8" i="62"/>
  <c r="M5" i="29"/>
  <c r="N5" i="29" s="1"/>
  <c r="I5" i="62"/>
  <c r="K7" i="84"/>
  <c r="H7" i="84"/>
  <c r="K6" i="84"/>
  <c r="H6" i="84"/>
  <c r="K5" i="84"/>
  <c r="H5" i="84"/>
  <c r="S8" i="83"/>
  <c r="L8" i="83"/>
  <c r="S7" i="83"/>
  <c r="L7" i="83"/>
  <c r="S6" i="83"/>
  <c r="L6" i="83"/>
  <c r="O8" i="28"/>
  <c r="O7" i="28"/>
  <c r="AA27" i="82"/>
  <c r="Y27" i="82"/>
  <c r="X27" i="82"/>
  <c r="W27" i="82"/>
  <c r="V27" i="82"/>
  <c r="U27" i="82"/>
  <c r="T27" i="82"/>
  <c r="R27" i="82"/>
  <c r="M5" i="82"/>
  <c r="M27" i="82" s="1"/>
  <c r="Y84" i="81"/>
  <c r="AC83" i="81"/>
  <c r="AB83" i="81"/>
  <c r="AA83" i="81"/>
  <c r="Z83" i="81"/>
  <c r="AD76" i="81"/>
  <c r="AD83" i="81" s="1"/>
  <c r="AC73" i="81"/>
  <c r="AB73" i="81"/>
  <c r="AA73" i="81"/>
  <c r="Y73" i="81"/>
  <c r="W73" i="81"/>
  <c r="V73" i="81"/>
  <c r="U73" i="81"/>
  <c r="T73" i="81"/>
  <c r="R73" i="81"/>
  <c r="L73" i="81"/>
  <c r="K73" i="81"/>
  <c r="J73" i="81"/>
  <c r="H73" i="81"/>
  <c r="M61" i="81"/>
  <c r="M73" i="81" s="1"/>
  <c r="AC58" i="81"/>
  <c r="AB58" i="81"/>
  <c r="AB74" i="81" s="1"/>
  <c r="AB84" i="81" s="1"/>
  <c r="AA58" i="81"/>
  <c r="AA74" i="81" s="1"/>
  <c r="AA84" i="81" s="1"/>
  <c r="Y58" i="81"/>
  <c r="X58" i="81"/>
  <c r="W58" i="81"/>
  <c r="W74" i="81" s="1"/>
  <c r="W84" i="81" s="1"/>
  <c r="V58" i="81"/>
  <c r="V74" i="81" s="1"/>
  <c r="V84" i="81" s="1"/>
  <c r="U58" i="81"/>
  <c r="T58" i="81"/>
  <c r="R58" i="81"/>
  <c r="R74" i="81" s="1"/>
  <c r="R84" i="81" s="1"/>
  <c r="L58" i="81"/>
  <c r="L74" i="81" s="1"/>
  <c r="L84" i="81" s="1"/>
  <c r="K58" i="81"/>
  <c r="J58" i="81"/>
  <c r="J74" i="81" s="1"/>
  <c r="J84" i="81" s="1"/>
  <c r="H58" i="81"/>
  <c r="H74" i="81" s="1"/>
  <c r="H84" i="81" s="1"/>
  <c r="M5" i="81"/>
  <c r="N5" i="81" s="1"/>
  <c r="AA27" i="79"/>
  <c r="Y27" i="79"/>
  <c r="X27" i="79"/>
  <c r="W27" i="79"/>
  <c r="V27" i="79"/>
  <c r="U27" i="79"/>
  <c r="T27" i="79"/>
  <c r="R27" i="79"/>
  <c r="M5" i="79"/>
  <c r="O5" i="79" s="1"/>
  <c r="N61" i="81" l="1"/>
  <c r="F14" i="69"/>
  <c r="N5" i="79"/>
  <c r="N27" i="79" s="1"/>
  <c r="O61" i="81"/>
  <c r="O73" i="81" s="1"/>
  <c r="X74" i="81"/>
  <c r="X84" i="81" s="1"/>
  <c r="O5" i="29"/>
  <c r="P5" i="29" s="1"/>
  <c r="H8" i="84"/>
  <c r="K8" i="84"/>
  <c r="S9" i="83"/>
  <c r="L9" i="83"/>
  <c r="O5" i="82"/>
  <c r="N5" i="82"/>
  <c r="U74" i="81"/>
  <c r="U84" i="81" s="1"/>
  <c r="T74" i="81"/>
  <c r="T84" i="81" s="1"/>
  <c r="AC74" i="81"/>
  <c r="AC84" i="81" s="1"/>
  <c r="K74" i="81"/>
  <c r="K84" i="81" s="1"/>
  <c r="N58" i="81"/>
  <c r="M58" i="81"/>
  <c r="M74" i="81" s="1"/>
  <c r="M84" i="81" s="1"/>
  <c r="N73" i="81"/>
  <c r="O5" i="81"/>
  <c r="O58" i="81" s="1"/>
  <c r="O74" i="81" s="1"/>
  <c r="O84" i="81" s="1"/>
  <c r="M27" i="79"/>
  <c r="P5" i="79"/>
  <c r="P61" i="81" l="1"/>
  <c r="Q5" i="29"/>
  <c r="R5" i="29" s="1"/>
  <c r="N27" i="82"/>
  <c r="P5" i="82"/>
  <c r="N74" i="81"/>
  <c r="N84" i="81" s="1"/>
  <c r="P5" i="81"/>
  <c r="P27" i="79"/>
  <c r="Q5" i="79"/>
  <c r="AB5" i="79" s="1"/>
  <c r="S5" i="79"/>
  <c r="S27" i="79" s="1"/>
  <c r="U5" i="29" l="1"/>
  <c r="T5" i="29"/>
  <c r="S61" i="81"/>
  <c r="S73" i="81" s="1"/>
  <c r="Q61" i="81"/>
  <c r="P73" i="81"/>
  <c r="S5" i="82"/>
  <c r="S27" i="82" s="1"/>
  <c r="P27" i="82"/>
  <c r="Q5" i="82"/>
  <c r="AB5" i="82" s="1"/>
  <c r="P58" i="81"/>
  <c r="P74" i="81" s="1"/>
  <c r="P84" i="81" s="1"/>
  <c r="Q5" i="81"/>
  <c r="Q58" i="81" s="1"/>
  <c r="S5" i="81"/>
  <c r="S58" i="81" s="1"/>
  <c r="S74" i="81" s="1"/>
  <c r="S84" i="81" s="1"/>
  <c r="AB27" i="79"/>
  <c r="O27" i="79"/>
  <c r="Q27" i="79"/>
  <c r="Z5" i="79"/>
  <c r="Z27" i="79" l="1"/>
  <c r="AC5" i="79"/>
  <c r="AC27" i="79" s="1"/>
  <c r="Q74" i="81"/>
  <c r="Q84" i="81" s="1"/>
  <c r="Q73" i="81"/>
  <c r="Z61" i="81"/>
  <c r="AB27" i="82"/>
  <c r="Q27" i="82"/>
  <c r="O27" i="82"/>
  <c r="Z5" i="82"/>
  <c r="Z5" i="81"/>
  <c r="Z73" i="81" l="1"/>
  <c r="AD61" i="81"/>
  <c r="AD73" i="81" s="1"/>
  <c r="Z27" i="82"/>
  <c r="AC5" i="82"/>
  <c r="AC27" i="82" s="1"/>
  <c r="AD5" i="81"/>
  <c r="AD58" i="81" s="1"/>
  <c r="AD74" i="81" s="1"/>
  <c r="AD84" i="81" s="1"/>
  <c r="Z58" i="81"/>
  <c r="Z74" i="81" l="1"/>
  <c r="Z84" i="81" s="1"/>
  <c r="O6" i="28"/>
  <c r="K6" i="61"/>
  <c r="H6" i="61"/>
  <c r="J5" i="53"/>
  <c r="H73" i="50"/>
  <c r="H58" i="50"/>
  <c r="H74" i="50" s="1"/>
  <c r="H84" i="50" s="1"/>
  <c r="AA83" i="50"/>
  <c r="AB83" i="50"/>
  <c r="AC83" i="50"/>
  <c r="Z83" i="50"/>
  <c r="AD76" i="50"/>
  <c r="AD83" i="50" s="1"/>
  <c r="M61" i="50"/>
  <c r="Y84" i="50"/>
  <c r="R73" i="50"/>
  <c r="M6" i="61" l="1"/>
  <c r="N61" i="50"/>
  <c r="O61" i="50"/>
  <c r="P61" i="50" l="1"/>
  <c r="Q61" i="50" s="1"/>
  <c r="S61" i="50"/>
  <c r="Z61" i="50" l="1"/>
  <c r="AD61" i="50" s="1"/>
  <c r="K58" i="50"/>
  <c r="L58" i="50"/>
  <c r="R58" i="50"/>
  <c r="R74" i="50" s="1"/>
  <c r="R84" i="50" s="1"/>
  <c r="T58" i="50"/>
  <c r="U58" i="50"/>
  <c r="V58" i="50"/>
  <c r="W58" i="50"/>
  <c r="X58" i="50"/>
  <c r="Y58" i="50"/>
  <c r="AA58" i="50"/>
  <c r="AB58" i="50"/>
  <c r="AC58" i="50"/>
  <c r="J58" i="50"/>
  <c r="M5" i="50"/>
  <c r="M58" i="50" l="1"/>
  <c r="O5" i="50"/>
  <c r="O58" i="50" s="1"/>
  <c r="N5" i="50"/>
  <c r="N58" i="50" s="1"/>
  <c r="P5" i="50" l="1"/>
  <c r="Q5" i="50" s="1"/>
  <c r="Q58" i="50" s="1"/>
  <c r="I6" i="56"/>
  <c r="I7" i="56"/>
  <c r="I5" i="56"/>
  <c r="K7" i="72"/>
  <c r="K6" i="72"/>
  <c r="K5" i="72"/>
  <c r="H6" i="72"/>
  <c r="H7" i="72"/>
  <c r="H5" i="72"/>
  <c r="S6" i="70"/>
  <c r="L6" i="70"/>
  <c r="I27" i="56" l="1"/>
  <c r="H8" i="72"/>
  <c r="K8" i="72"/>
  <c r="S5" i="50"/>
  <c r="S58" i="50" s="1"/>
  <c r="P58" i="50"/>
  <c r="J30" i="49"/>
  <c r="L27" i="29"/>
  <c r="M27" i="29"/>
  <c r="N27" i="29"/>
  <c r="O27" i="29"/>
  <c r="P27" i="29"/>
  <c r="Q27" i="29"/>
  <c r="R27" i="29"/>
  <c r="S27" i="29"/>
  <c r="T27" i="29"/>
  <c r="U27" i="29"/>
  <c r="K27" i="29"/>
  <c r="Z5" i="50" l="1"/>
  <c r="AA73" i="50"/>
  <c r="AA74" i="50" s="1"/>
  <c r="AA84" i="50" s="1"/>
  <c r="AB73" i="50"/>
  <c r="AC73" i="50"/>
  <c r="AC74" i="50" s="1"/>
  <c r="AD73" i="50"/>
  <c r="X74" i="50"/>
  <c r="X84" i="50" s="1"/>
  <c r="J73" i="50"/>
  <c r="V73" i="50"/>
  <c r="Y73" i="50"/>
  <c r="T73" i="50"/>
  <c r="U73" i="50"/>
  <c r="U74" i="50" s="1"/>
  <c r="U84" i="50" s="1"/>
  <c r="L73" i="50"/>
  <c r="K73" i="50"/>
  <c r="L30" i="49"/>
  <c r="K30" i="49"/>
  <c r="G30" i="49"/>
  <c r="O73" i="50"/>
  <c r="Z58" i="50" l="1"/>
  <c r="AD5" i="50"/>
  <c r="AD58" i="50" s="1"/>
  <c r="AD74" i="50" s="1"/>
  <c r="AD84" i="50" s="1"/>
  <c r="AC84" i="50"/>
  <c r="W73" i="50"/>
  <c r="M73" i="50"/>
  <c r="AB74" i="50"/>
  <c r="AB84" i="50" s="1"/>
  <c r="T74" i="50"/>
  <c r="T84" i="50" s="1"/>
  <c r="V74" i="50"/>
  <c r="V84" i="50" s="1"/>
  <c r="N73" i="50"/>
  <c r="J74" i="50"/>
  <c r="J84" i="50" s="1"/>
  <c r="L74" i="50"/>
  <c r="L84" i="50" s="1"/>
  <c r="K74" i="50"/>
  <c r="K84" i="50" s="1"/>
  <c r="M74" i="50" l="1"/>
  <c r="M84" i="50" s="1"/>
  <c r="W74" i="50"/>
  <c r="W84" i="50" s="1"/>
  <c r="Q73" i="50"/>
  <c r="S73" i="50"/>
  <c r="P73" i="50"/>
  <c r="O74" i="50"/>
  <c r="O84" i="50" s="1"/>
  <c r="N74" i="50" l="1"/>
  <c r="N84" i="50" s="1"/>
  <c r="Z73" i="50" l="1"/>
  <c r="S74" i="50"/>
  <c r="S84" i="50" s="1"/>
  <c r="P74" i="50"/>
  <c r="P84" i="50" s="1"/>
  <c r="Q74" i="50"/>
  <c r="Q84" i="50" s="1"/>
  <c r="Z74" i="50" l="1"/>
  <c r="Z84" i="50" s="1"/>
</calcChain>
</file>

<file path=xl/sharedStrings.xml><?xml version="1.0" encoding="utf-8"?>
<sst xmlns="http://schemas.openxmlformats.org/spreadsheetml/2006/main" count="583" uniqueCount="212">
  <si>
    <t>Total</t>
  </si>
  <si>
    <t>CCA</t>
  </si>
  <si>
    <t>Remarks</t>
  </si>
  <si>
    <t>Designation</t>
  </si>
  <si>
    <t xml:space="preserve">S.no. </t>
  </si>
  <si>
    <t>Name of employee</t>
  </si>
  <si>
    <t>Pay Scale</t>
  </si>
  <si>
    <t xml:space="preserve">Grade pay </t>
  </si>
  <si>
    <t>MA</t>
  </si>
  <si>
    <t>PP</t>
  </si>
  <si>
    <t>CA</t>
  </si>
  <si>
    <t>Grand Total</t>
  </si>
  <si>
    <t>Name of the office / Institution</t>
  </si>
  <si>
    <t>Name of the Scheme</t>
  </si>
  <si>
    <t>Name of School / Office</t>
  </si>
  <si>
    <t>Type of Disease</t>
  </si>
  <si>
    <t>Name of the Hospital</t>
  </si>
  <si>
    <t>Total Amount</t>
  </si>
  <si>
    <t>Already drawn</t>
  </si>
  <si>
    <t>Date of appointment</t>
  </si>
  <si>
    <t>PRAN No.</t>
  </si>
  <si>
    <t xml:space="preserve">Pay scale </t>
  </si>
  <si>
    <t>Desig-   nation</t>
  </si>
  <si>
    <t xml:space="preserve">S.  no. </t>
  </si>
  <si>
    <t>Vacant</t>
  </si>
  <si>
    <t xml:space="preserve">S.   no. </t>
  </si>
  <si>
    <t>Grand    Total</t>
  </si>
  <si>
    <t>Desig-     nation</t>
  </si>
  <si>
    <t>Total of filled posts</t>
  </si>
  <si>
    <t>Total of un-filled posts</t>
  </si>
  <si>
    <t>Total of filled and un-filled posts</t>
  </si>
  <si>
    <t>Name of the scheme</t>
  </si>
  <si>
    <t>Pay  scale</t>
  </si>
  <si>
    <t xml:space="preserve">Filled </t>
  </si>
  <si>
    <t xml:space="preserve">Un-filled </t>
  </si>
  <si>
    <t>A</t>
  </si>
  <si>
    <t>No. of posts</t>
  </si>
  <si>
    <t>Pay + Grade pay</t>
  </si>
  <si>
    <t xml:space="preserve">Amount of Increment </t>
  </si>
  <si>
    <t>Con-allowance</t>
  </si>
  <si>
    <t>T.B. arrear</t>
  </si>
  <si>
    <t>Regularisation Arrear</t>
  </si>
  <si>
    <t>Retired officials</t>
  </si>
  <si>
    <t>Date of Retirement</t>
  </si>
  <si>
    <t xml:space="preserve">Period </t>
  </si>
  <si>
    <t>Treatment within /Outside state</t>
  </si>
  <si>
    <t>Total amount</t>
  </si>
  <si>
    <t xml:space="preserve">Totals </t>
  </si>
  <si>
    <t>Name of School          / Office</t>
  </si>
  <si>
    <t xml:space="preserve">Name of the DDO </t>
  </si>
  <si>
    <t>Zone</t>
  </si>
  <si>
    <t>Telephone no. of the office</t>
  </si>
  <si>
    <t>Object Head</t>
  </si>
  <si>
    <t>Charge Allowance</t>
  </si>
  <si>
    <t>Current Bill</t>
  </si>
  <si>
    <t xml:space="preserve">Total  Amount </t>
  </si>
  <si>
    <t>Period  (in year)</t>
  </si>
  <si>
    <t>Matching share @  10 % (Basic +DA)</t>
  </si>
  <si>
    <t>Pay as on 01.04.2017</t>
  </si>
  <si>
    <t>Total provision 2017-18</t>
  </si>
  <si>
    <t>Provision for 2017-18</t>
  </si>
  <si>
    <t>Format for Roaster of sanctioned Posts  Scheme Wise / Institution Wise / Designation Wise and Grade Wise.</t>
  </si>
  <si>
    <t>Name of the School /Office</t>
  </si>
  <si>
    <t>No. of Sanctioned Posts</t>
  </si>
  <si>
    <t>DA @ 136%</t>
  </si>
  <si>
    <t>Pay as on 01.04.2018</t>
  </si>
  <si>
    <t>Total provision 2018-19</t>
  </si>
  <si>
    <t>Provision for 2018-19</t>
  </si>
  <si>
    <t>Rent per Month</t>
  </si>
  <si>
    <t>Liability, if any</t>
  </si>
  <si>
    <t>Format for submitting details of Scheme-Wise List of MEDICAL RE-INBURSEMENT Claims for 2017-18</t>
  </si>
  <si>
    <t>Total Provision for 2017-18</t>
  </si>
  <si>
    <t>DA @         136 %</t>
  </si>
  <si>
    <t>Format for submitting details of Newly appointed employees on or after 01.01.2010 along with PRAN. No.</t>
  </si>
  <si>
    <t xml:space="preserve">Format for submitting details of Electricity claims                  </t>
  </si>
  <si>
    <t>(Figure   in  Lakhs)</t>
  </si>
  <si>
    <t xml:space="preserve">Format for submitting details of Rent Rate &amp; Taxes                </t>
  </si>
  <si>
    <t xml:space="preserve">Format for submitting  Contractual Staff for the year 2017-18               </t>
  </si>
  <si>
    <t>Monthly Rate</t>
  </si>
  <si>
    <t>Format for submitting Receipt Budget along with Treasury / Remittance Challans for the year 2017-18</t>
  </si>
  <si>
    <t xml:space="preserve">Format for submitting  List of schools scheme wise for the year 2017-18               </t>
  </si>
  <si>
    <t xml:space="preserve">Format of submitting B-2 details (scheme wise) </t>
  </si>
  <si>
    <t>Funds alloted during 2017-18</t>
  </si>
  <si>
    <t>Revised estimates         2017-18</t>
  </si>
  <si>
    <t>Budget estimates            2018-19</t>
  </si>
  <si>
    <t>Year of Purchase</t>
  </si>
  <si>
    <t>Number</t>
  </si>
  <si>
    <t>Format of submitting details of Photostat Machines / Telephone / Fax-Machine / Cellphone / etc.</t>
  </si>
  <si>
    <t>Format of submitting list of Motor Vehicles</t>
  </si>
  <si>
    <t>Type of Vehicle</t>
  </si>
  <si>
    <t>District</t>
  </si>
  <si>
    <t>List of RET Teachers under Non-Plan Schemes</t>
  </si>
  <si>
    <t>Name of the Teacher</t>
  </si>
  <si>
    <t>Grade Pay</t>
  </si>
  <si>
    <t xml:space="preserve">Pay </t>
  </si>
  <si>
    <t>FRBM Form to be submitted in the month of October 2017</t>
  </si>
  <si>
    <t>Particulars</t>
  </si>
  <si>
    <t>Assets at the beginning of the reporting year 2017-18</t>
  </si>
  <si>
    <t>Assets acquired during the reporting year 2017-18</t>
  </si>
  <si>
    <t>Cummilative Total of Assets at the end of the reporting year 2017-18</t>
  </si>
  <si>
    <t>Book value (Figure in Crores)</t>
  </si>
  <si>
    <t>Land</t>
  </si>
  <si>
    <t>Building ( Official / Residential)</t>
  </si>
  <si>
    <t>Machinery and Equipment</t>
  </si>
  <si>
    <t>Office Equipment</t>
  </si>
  <si>
    <t>Vehicles</t>
  </si>
  <si>
    <t>Any other</t>
  </si>
  <si>
    <t>Rent Assessment done (Y/N)</t>
  </si>
  <si>
    <t>Gross Salary</t>
  </si>
  <si>
    <t>(Figure in Lakhs)</t>
  </si>
  <si>
    <t>Whether Electricity meter installed (Y/N)</t>
  </si>
  <si>
    <t>(Figure in  Lakhs)</t>
  </si>
  <si>
    <t>Period         (No of days)</t>
  </si>
  <si>
    <t>Amount of Cash-in-lieu Required (Figures in lakhs)</t>
  </si>
  <si>
    <t>Total provision for 2017-18</t>
  </si>
  <si>
    <t xml:space="preserve">    </t>
  </si>
  <si>
    <t>Deptt: Pry</t>
  </si>
  <si>
    <t>Deptt: Middle</t>
  </si>
  <si>
    <t>Deptt: Secondary</t>
  </si>
  <si>
    <t>Deptt: Hr. Sec</t>
  </si>
  <si>
    <t>Admission Fee : Actual last six months 2016-17</t>
  </si>
  <si>
    <t>Prescribed Rates</t>
  </si>
  <si>
    <t>Admission Fee : Actual First six months 2017-18</t>
  </si>
  <si>
    <t>Late Fee /Auction/Misc. receipts : Actual last six months 2016-17</t>
  </si>
  <si>
    <t>Late Fee /Auction/Misc. receipts : Actual First six months 2017-18</t>
  </si>
  <si>
    <t>Actual Exp. Last six months 2016-17</t>
  </si>
  <si>
    <t>Actual Exp. First six months 2017-18</t>
  </si>
  <si>
    <t xml:space="preserve">Actual Exp.      2016-17 </t>
  </si>
  <si>
    <t>(Figures in Lakhs)</t>
  </si>
  <si>
    <t xml:space="preserve">List of DDO's along with their Telephone Nos. / Cell nos. </t>
  </si>
  <si>
    <t>Name of the District</t>
  </si>
  <si>
    <t>Water Tax</t>
  </si>
  <si>
    <t xml:space="preserve">Yearly tax </t>
  </si>
  <si>
    <t>7 = 5 + 6</t>
  </si>
  <si>
    <t>Building Tax</t>
  </si>
  <si>
    <t>10 = 8+9</t>
  </si>
  <si>
    <t>Totals</t>
  </si>
  <si>
    <t>Format for submitting details of Retirees for the year    RE-2017-18   &amp;    BE-2018-19 and their Cash In Lieu separately ( Left over cases also needs to be covered)</t>
  </si>
  <si>
    <t>Ref. No. of Referred slip / Sanctioned order, if outside the State</t>
  </si>
  <si>
    <t>12=10+11</t>
  </si>
  <si>
    <t>15=13+14</t>
  </si>
  <si>
    <t xml:space="preserve">13=12*12 </t>
  </si>
  <si>
    <t>17=15+16</t>
  </si>
  <si>
    <t>20=17+18+19</t>
  </si>
  <si>
    <t>No. of Boys</t>
  </si>
  <si>
    <t>No. of Girls</t>
  </si>
  <si>
    <t xml:space="preserve">Name of School / Office                             </t>
  </si>
  <si>
    <t>A:  (Elementary Level)</t>
  </si>
  <si>
    <t>B:  (Secondary Level)</t>
  </si>
  <si>
    <t xml:space="preserve">Name of School / Office </t>
  </si>
  <si>
    <t>Primary Deptt</t>
  </si>
  <si>
    <t>Middle Deptt</t>
  </si>
  <si>
    <t>9=7+8</t>
  </si>
  <si>
    <t>Total  Provision for 2017-18</t>
  </si>
  <si>
    <t>12=7+11</t>
  </si>
  <si>
    <t xml:space="preserve">Amount Required (Balance) </t>
  </si>
  <si>
    <t>14=12-13</t>
  </si>
  <si>
    <t>8=6*12+7</t>
  </si>
  <si>
    <t>Type ( Boys/Girls/Co-ed.)</t>
  </si>
  <si>
    <t>Name of the Institution</t>
  </si>
  <si>
    <t>Gradation (PS/MS/HS/HSS)</t>
  </si>
  <si>
    <t>Item name</t>
  </si>
  <si>
    <t>Mobile No. (Mandatory)</t>
  </si>
  <si>
    <t>E.mail address (Mandatory)</t>
  </si>
  <si>
    <t>Name of Treasury (Mandatory)</t>
  </si>
  <si>
    <t>User ID alloted under BEAMS (Mandatory)</t>
  </si>
  <si>
    <t>Date of first Appointment as RET</t>
  </si>
  <si>
    <t>Date of Regularisation</t>
  </si>
  <si>
    <t>Total Provosion for 2017-18</t>
  </si>
  <si>
    <t>5=3+4</t>
  </si>
  <si>
    <t xml:space="preserve">    B:  Physical Assets</t>
  </si>
  <si>
    <t xml:space="preserve"> A:  Financial Assets</t>
  </si>
  <si>
    <t>Medical Claim</t>
  </si>
  <si>
    <t>8 = 6+7</t>
  </si>
  <si>
    <t>Amount of HRA</t>
  </si>
  <si>
    <t>Pay arrear ( D.A arrear + previous liability: Salary, 6th PCA, SRO-222, if any)</t>
  </si>
  <si>
    <t>(%) Rate of HRA:10 / 20</t>
  </si>
  <si>
    <t>9300-32800</t>
  </si>
  <si>
    <t>Master</t>
  </si>
  <si>
    <t>Lab.Asstt.</t>
  </si>
  <si>
    <t>5200-20200</t>
  </si>
  <si>
    <t>Retired on  31.03.2006</t>
  </si>
  <si>
    <t>C</t>
  </si>
  <si>
    <t>Total Provosion of Retirees</t>
  </si>
  <si>
    <t>Grand Total (Filled/Vacant posts/ Retirees)</t>
  </si>
  <si>
    <t xml:space="preserve"> B4  Nominal revised 2017-18  (Scheme Wise)</t>
  </si>
  <si>
    <t xml:space="preserve"> B4  Nominal revised 2017-18 for  Minor Head:  2071  NPS</t>
  </si>
  <si>
    <t>9300-34800</t>
  </si>
  <si>
    <t>02-Sec.</t>
  </si>
  <si>
    <t>Matching share ( D.A arrear + previous liability, if any)</t>
  </si>
  <si>
    <t xml:space="preserve"> B4  Nominal Proposed 2018-19  (Scheme Wise)</t>
  </si>
  <si>
    <t>S</t>
  </si>
  <si>
    <t>12 =10+11</t>
  </si>
  <si>
    <t>13=12*12</t>
  </si>
  <si>
    <t>Amount of Increment @3% (8 months)</t>
  </si>
  <si>
    <t>14= 3% of 12</t>
  </si>
  <si>
    <t>15 =13+14</t>
  </si>
  <si>
    <t>25 = 15:24</t>
  </si>
  <si>
    <t>29 = 25:28</t>
  </si>
  <si>
    <t>27 = 10 % of 15+16</t>
  </si>
  <si>
    <t>Total requirement under 2071-NPS Salary</t>
  </si>
  <si>
    <t>28 =26+27</t>
  </si>
  <si>
    <t>Total Number</t>
  </si>
  <si>
    <t>Y</t>
  </si>
  <si>
    <t>Registration No./ Vehicle No.</t>
  </si>
  <si>
    <t xml:space="preserve"> B4  Nominal Proposed 2018-19 for  Minor Head:  2071  NPS</t>
  </si>
  <si>
    <t xml:space="preserve">Format for submitting  BETI ANMOL  information  for the year 2017-18               </t>
  </si>
  <si>
    <t>No. of Beneficiary</t>
  </si>
  <si>
    <t>D</t>
  </si>
  <si>
    <t>F</t>
  </si>
  <si>
    <t>01.01.2010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</si>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</sst>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Times New Roman"/>
      <family val="1"/>
    </font>
    <font>
      <sz val="18"/>
      <name val="Times New Roman"/>
      <family val="1"/>
    </font>
    <font>
      <u/>
      <sz val="16"/>
      <color rgb="FFFF0000"/>
      <name val="Times New Roman"/>
      <family val="1"/>
    </font>
    <font>
      <sz val="20"/>
      <name val="Arial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sz val="18"/>
      <name val="Arial"/>
      <family val="2"/>
    </font>
    <font>
      <u/>
      <sz val="11"/>
      <name val="Arial"/>
      <family val="2"/>
    </font>
    <font>
      <b/>
      <u/>
      <sz val="22"/>
      <name val="Times New Roman"/>
      <family val="1"/>
    </font>
    <font>
      <b/>
      <u/>
      <sz val="24"/>
      <name val="Times New Roman"/>
      <family val="1"/>
    </font>
    <font>
      <sz val="10"/>
      <color rgb="FFFF0000"/>
      <name val="Arial"/>
      <family val="2"/>
    </font>
    <font>
      <b/>
      <u/>
      <sz val="11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5">
    <xf numFmtId="0" fontId="0" fillId="0" borderId="0" xfId="0"/>
    <xf numFmtId="1" fontId="4" fillId="0" borderId="0" xfId="0" applyNumberFormat="1" applyFont="1"/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Alignment="1"/>
    <xf numFmtId="2" fontId="9" fillId="0" borderId="0" xfId="0" applyNumberFormat="1" applyFont="1" applyBorder="1" applyAlignment="1"/>
    <xf numFmtId="1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1" applyFont="1" applyBorder="1" applyAlignment="1" applyProtection="1">
      <alignment horizontal="center" vertical="center" wrapText="1"/>
    </xf>
    <xf numFmtId="1" fontId="11" fillId="0" borderId="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5" fillId="0" borderId="4" xfId="0" applyNumberFormat="1" applyFont="1" applyBorder="1" applyAlignment="1">
      <alignment vertical="center" wrapText="1"/>
    </xf>
    <xf numFmtId="1" fontId="22" fillId="0" borderId="4" xfId="0" applyNumberFormat="1" applyFont="1" applyBorder="1" applyAlignment="1">
      <alignment vertical="center" wrapText="1"/>
    </xf>
    <xf numFmtId="1" fontId="23" fillId="0" borderId="0" xfId="0" applyNumberFormat="1" applyFont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2" fillId="0" borderId="1" xfId="1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/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4" fillId="0" borderId="5" xfId="0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/>
    <xf numFmtId="1" fontId="21" fillId="0" borderId="4" xfId="0" applyNumberFormat="1" applyFont="1" applyBorder="1" applyAlignment="1">
      <alignment vertical="center" wrapText="1"/>
    </xf>
    <xf numFmtId="1" fontId="19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vertical="center"/>
    </xf>
    <xf numFmtId="1" fontId="7" fillId="0" borderId="1" xfId="0" applyNumberFormat="1" applyFont="1" applyBorder="1" applyAlignment="1"/>
    <xf numFmtId="0" fontId="7" fillId="0" borderId="1" xfId="0" applyFont="1" applyBorder="1" applyAlignment="1"/>
    <xf numFmtId="1" fontId="28" fillId="0" borderId="4" xfId="0" applyNumberFormat="1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8" fillId="0" borderId="4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left" vertical="center"/>
    </xf>
    <xf numFmtId="1" fontId="33" fillId="0" borderId="1" xfId="0" applyNumberFormat="1" applyFont="1" applyBorder="1" applyAlignment="1">
      <alignment horizontal="left" vertical="center" wrapText="1"/>
    </xf>
    <xf numFmtId="0" fontId="34" fillId="0" borderId="2" xfId="0" applyFont="1" applyBorder="1" applyAlignment="1">
      <alignment vertical="center"/>
    </xf>
    <xf numFmtId="1" fontId="31" fillId="0" borderId="2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vertical="center" wrapText="1"/>
    </xf>
    <xf numFmtId="1" fontId="31" fillId="0" borderId="5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9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/>
    <xf numFmtId="0" fontId="1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28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27</xdr:row>
      <xdr:rowOff>152399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452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D29" sqref="D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11"/>
  <sheetViews>
    <sheetView workbookViewId="0">
      <selection activeCell="T4" sqref="T4"/>
    </sheetView>
  </sheetViews>
  <sheetFormatPr defaultRowHeight="12.75" x14ac:dyDescent="0.2"/>
  <cols>
    <col min="1" max="1" width="2.7109375" customWidth="1"/>
    <col min="2" max="2" width="5.140625" customWidth="1"/>
    <col min="3" max="3" width="8" customWidth="1"/>
    <col min="4" max="4" width="9.5703125" customWidth="1"/>
    <col min="5" max="5" width="8.140625" customWidth="1"/>
    <col min="6" max="6" width="8.28515625" customWidth="1"/>
    <col min="7" max="7" width="7.5703125" customWidth="1"/>
    <col min="8" max="8" width="7.7109375" customWidth="1"/>
    <col min="9" max="9" width="8" customWidth="1"/>
    <col min="10" max="10" width="11.7109375" customWidth="1"/>
    <col min="12" max="12" width="18.85546875" customWidth="1"/>
    <col min="13" max="13" width="7.5703125" customWidth="1"/>
    <col min="14" max="14" width="8.42578125" customWidth="1"/>
    <col min="15" max="15" width="15.140625" customWidth="1"/>
    <col min="16" max="16" width="7.28515625" customWidth="1"/>
    <col min="17" max="17" width="1.140625" customWidth="1"/>
    <col min="18" max="18" width="3.5703125" customWidth="1"/>
  </cols>
  <sheetData>
    <row r="2" spans="2:16" ht="21.75" customHeight="1" x14ac:dyDescent="0.2">
      <c r="B2" s="155" t="s">
        <v>70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 t="s">
        <v>75</v>
      </c>
      <c r="O2" s="156"/>
    </row>
    <row r="3" spans="2:16" s="10" customFormat="1" ht="17.25" customHeight="1" x14ac:dyDescent="0.2">
      <c r="B3" s="150" t="s">
        <v>23</v>
      </c>
      <c r="C3" s="150" t="s">
        <v>130</v>
      </c>
      <c r="D3" s="150" t="s">
        <v>13</v>
      </c>
      <c r="E3" s="150" t="s">
        <v>14</v>
      </c>
      <c r="F3" s="150" t="s">
        <v>5</v>
      </c>
      <c r="G3" s="150" t="s">
        <v>22</v>
      </c>
      <c r="H3" s="150" t="s">
        <v>15</v>
      </c>
      <c r="I3" s="150" t="s">
        <v>56</v>
      </c>
      <c r="J3" s="150" t="s">
        <v>45</v>
      </c>
      <c r="K3" s="150" t="s">
        <v>16</v>
      </c>
      <c r="L3" s="157" t="s">
        <v>138</v>
      </c>
      <c r="M3" s="154" t="s">
        <v>172</v>
      </c>
      <c r="N3" s="154"/>
      <c r="O3" s="154"/>
      <c r="P3" s="152" t="s">
        <v>2</v>
      </c>
    </row>
    <row r="4" spans="2:16" s="19" customFormat="1" ht="32.25" customHeight="1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7"/>
      <c r="M4" s="69" t="s">
        <v>17</v>
      </c>
      <c r="N4" s="69" t="s">
        <v>18</v>
      </c>
      <c r="O4" s="69" t="s">
        <v>155</v>
      </c>
      <c r="P4" s="153"/>
    </row>
    <row r="5" spans="2:16" s="19" customFormat="1" ht="13.5" customHeight="1" x14ac:dyDescent="0.2">
      <c r="B5" s="68">
        <v>1</v>
      </c>
      <c r="C5" s="46">
        <v>2</v>
      </c>
      <c r="D5" s="68">
        <v>3</v>
      </c>
      <c r="E5" s="68">
        <v>4</v>
      </c>
      <c r="F5" s="46">
        <v>5</v>
      </c>
      <c r="G5" s="46">
        <v>6</v>
      </c>
      <c r="H5" s="68">
        <v>7</v>
      </c>
      <c r="I5" s="46">
        <v>8</v>
      </c>
      <c r="J5" s="68">
        <v>9</v>
      </c>
      <c r="K5" s="68">
        <v>10</v>
      </c>
      <c r="L5" s="46">
        <v>11</v>
      </c>
      <c r="M5" s="46">
        <v>12</v>
      </c>
      <c r="N5" s="68">
        <v>13</v>
      </c>
      <c r="O5" s="46" t="s">
        <v>156</v>
      </c>
      <c r="P5" s="68">
        <v>15</v>
      </c>
    </row>
    <row r="6" spans="2:16" ht="20.25" customHeight="1" x14ac:dyDescent="0.2">
      <c r="B6" s="14">
        <v>1</v>
      </c>
      <c r="C6" s="14"/>
      <c r="D6" s="2"/>
      <c r="E6" s="13"/>
      <c r="F6" s="11"/>
      <c r="G6" s="13"/>
      <c r="H6" s="17"/>
      <c r="I6" s="13"/>
      <c r="J6" s="13"/>
      <c r="K6" s="13"/>
      <c r="L6" s="13"/>
      <c r="M6" s="95">
        <v>0</v>
      </c>
      <c r="N6" s="95">
        <v>0</v>
      </c>
      <c r="O6" s="14">
        <f>M6+N6</f>
        <v>0</v>
      </c>
      <c r="P6" s="14"/>
    </row>
    <row r="7" spans="2:16" ht="21" customHeight="1" x14ac:dyDescent="0.2">
      <c r="B7" s="14">
        <v>2</v>
      </c>
      <c r="C7" s="14"/>
      <c r="D7" s="46"/>
      <c r="E7" s="111"/>
      <c r="F7" s="11"/>
      <c r="G7" s="111"/>
      <c r="H7" s="17"/>
      <c r="I7" s="111"/>
      <c r="J7" s="111"/>
      <c r="K7" s="111"/>
      <c r="L7" s="111"/>
      <c r="M7" s="95">
        <v>0</v>
      </c>
      <c r="N7" s="95">
        <v>0</v>
      </c>
      <c r="O7" s="14">
        <f>M7+N7</f>
        <v>0</v>
      </c>
      <c r="P7" s="14"/>
    </row>
    <row r="8" spans="2:16" ht="19.5" customHeight="1" x14ac:dyDescent="0.2">
      <c r="B8" s="14">
        <v>3</v>
      </c>
      <c r="C8" s="14"/>
      <c r="D8" s="46"/>
      <c r="E8" s="111"/>
      <c r="F8" s="11"/>
      <c r="G8" s="111"/>
      <c r="H8" s="17"/>
      <c r="I8" s="111"/>
      <c r="J8" s="111"/>
      <c r="K8" s="111"/>
      <c r="L8" s="111"/>
      <c r="M8" s="95">
        <v>0</v>
      </c>
      <c r="N8" s="95">
        <v>0</v>
      </c>
      <c r="O8" s="14">
        <f>M8+N8</f>
        <v>0</v>
      </c>
      <c r="P8" s="14"/>
    </row>
    <row r="9" spans="2:16" x14ac:dyDescent="0.2">
      <c r="K9" s="3"/>
      <c r="M9" s="4"/>
    </row>
    <row r="10" spans="2:16" x14ac:dyDescent="0.2">
      <c r="K10" s="3"/>
      <c r="M10" s="4"/>
    </row>
    <row r="11" spans="2:16" x14ac:dyDescent="0.2">
      <c r="K11" s="3"/>
      <c r="M11" s="4"/>
    </row>
  </sheetData>
  <mergeCells count="15">
    <mergeCell ref="P3:P4"/>
    <mergeCell ref="M3:O3"/>
    <mergeCell ref="H3:H4"/>
    <mergeCell ref="I3:I4"/>
    <mergeCell ref="B2:M2"/>
    <mergeCell ref="N2:O2"/>
    <mergeCell ref="B3:B4"/>
    <mergeCell ref="D3:D4"/>
    <mergeCell ref="F3:F4"/>
    <mergeCell ref="G3:G4"/>
    <mergeCell ref="E3:E4"/>
    <mergeCell ref="C3:C4"/>
    <mergeCell ref="J3:J4"/>
    <mergeCell ref="K3:K4"/>
    <mergeCell ref="L3:L4"/>
  </mergeCells>
  <phoneticPr fontId="18" type="noConversion"/>
  <pageMargins left="0.33" right="0.48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U36"/>
  <sheetViews>
    <sheetView zoomScale="80" zoomScaleNormal="80" workbookViewId="0">
      <pane ySplit="4" topLeftCell="A17" activePane="bottomLeft" state="frozen"/>
      <selection pane="bottomLeft" activeCell="K27" sqref="K27"/>
    </sheetView>
  </sheetViews>
  <sheetFormatPr defaultRowHeight="12.75" x14ac:dyDescent="0.2"/>
  <cols>
    <col min="1" max="1" width="2.140625" customWidth="1"/>
    <col min="2" max="2" width="4.85546875" customWidth="1"/>
    <col min="3" max="3" width="9.42578125" customWidth="1"/>
    <col min="4" max="4" width="9" customWidth="1"/>
    <col min="5" max="5" width="8.85546875" customWidth="1"/>
    <col min="6" max="6" width="9.28515625" customWidth="1"/>
    <col min="7" max="7" width="7.42578125" customWidth="1"/>
    <col min="8" max="8" width="11.85546875" customWidth="1"/>
    <col min="9" max="9" width="17.5703125" customWidth="1"/>
    <col min="10" max="10" width="12.42578125" customWidth="1"/>
    <col min="11" max="11" width="10.85546875" customWidth="1"/>
    <col min="12" max="12" width="7" customWidth="1"/>
    <col min="13" max="13" width="10.28515625" customWidth="1"/>
    <col min="14" max="14" width="12.5703125" customWidth="1"/>
    <col min="15" max="15" width="9.7109375" customWidth="1"/>
    <col min="16" max="16" width="11.5703125" customWidth="1"/>
    <col min="17" max="17" width="8.28515625" customWidth="1"/>
    <col min="18" max="18" width="9.85546875" customWidth="1"/>
    <col min="19" max="19" width="14.140625" customWidth="1"/>
    <col min="20" max="20" width="17.28515625" customWidth="1"/>
    <col min="21" max="21" width="14.140625" customWidth="1"/>
  </cols>
  <sheetData>
    <row r="2" spans="2:21" ht="24.75" customHeight="1" x14ac:dyDescent="0.2">
      <c r="B2" s="158" t="s">
        <v>73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7" t="s">
        <v>109</v>
      </c>
    </row>
    <row r="3" spans="2:21" s="8" customFormat="1" ht="56.25" customHeight="1" x14ac:dyDescent="0.2">
      <c r="B3" s="9" t="s">
        <v>25</v>
      </c>
      <c r="C3" s="62" t="s">
        <v>130</v>
      </c>
      <c r="D3" s="9" t="s">
        <v>13</v>
      </c>
      <c r="E3" s="29" t="s">
        <v>48</v>
      </c>
      <c r="F3" s="9" t="s">
        <v>5</v>
      </c>
      <c r="G3" s="9" t="s">
        <v>22</v>
      </c>
      <c r="H3" s="9" t="s">
        <v>19</v>
      </c>
      <c r="I3" s="9" t="s">
        <v>20</v>
      </c>
      <c r="J3" s="9" t="s">
        <v>21</v>
      </c>
      <c r="K3" s="44" t="s">
        <v>58</v>
      </c>
      <c r="L3" s="9" t="s">
        <v>7</v>
      </c>
      <c r="M3" s="9" t="s">
        <v>37</v>
      </c>
      <c r="N3" s="48" t="s">
        <v>114</v>
      </c>
      <c r="O3" s="9" t="s">
        <v>38</v>
      </c>
      <c r="P3" s="43" t="s">
        <v>71</v>
      </c>
      <c r="Q3" s="43" t="s">
        <v>72</v>
      </c>
      <c r="R3" s="7" t="s">
        <v>0</v>
      </c>
      <c r="S3" s="110" t="s">
        <v>189</v>
      </c>
      <c r="T3" s="110" t="s">
        <v>57</v>
      </c>
      <c r="U3" s="39" t="s">
        <v>200</v>
      </c>
    </row>
    <row r="4" spans="2:21" s="8" customFormat="1" ht="13.5" customHeight="1" x14ac:dyDescent="0.2">
      <c r="B4" s="48">
        <v>1</v>
      </c>
      <c r="C4" s="46">
        <v>2</v>
      </c>
      <c r="D4" s="48">
        <v>3</v>
      </c>
      <c r="E4" s="48">
        <v>4</v>
      </c>
      <c r="F4" s="46">
        <v>5</v>
      </c>
      <c r="G4" s="46">
        <v>6</v>
      </c>
      <c r="H4" s="48">
        <v>7</v>
      </c>
      <c r="I4" s="48">
        <v>8</v>
      </c>
      <c r="J4" s="46">
        <v>9</v>
      </c>
      <c r="K4" s="46">
        <v>10</v>
      </c>
      <c r="L4" s="62">
        <v>11</v>
      </c>
      <c r="M4" s="46" t="s">
        <v>139</v>
      </c>
      <c r="N4" s="46" t="s">
        <v>141</v>
      </c>
      <c r="O4" s="62">
        <v>14</v>
      </c>
      <c r="P4" s="46" t="s">
        <v>140</v>
      </c>
      <c r="Q4" s="46">
        <v>16</v>
      </c>
      <c r="R4" s="62" t="s">
        <v>142</v>
      </c>
      <c r="S4" s="46">
        <v>18</v>
      </c>
      <c r="T4" s="46">
        <v>19</v>
      </c>
      <c r="U4" s="62" t="s">
        <v>143</v>
      </c>
    </row>
    <row r="5" spans="2:21" s="21" customFormat="1" ht="18.75" customHeight="1" x14ac:dyDescent="0.2">
      <c r="B5" s="42">
        <v>1</v>
      </c>
      <c r="C5" s="116" t="s">
        <v>35</v>
      </c>
      <c r="D5" s="66" t="s">
        <v>191</v>
      </c>
      <c r="E5" s="117" t="s">
        <v>208</v>
      </c>
      <c r="F5" s="49" t="s">
        <v>209</v>
      </c>
      <c r="G5" s="49" t="s">
        <v>35</v>
      </c>
      <c r="H5" s="116" t="s">
        <v>210</v>
      </c>
      <c r="I5" s="66">
        <v>1111111111</v>
      </c>
      <c r="J5" s="66" t="s">
        <v>180</v>
      </c>
      <c r="K5" s="66">
        <v>9060</v>
      </c>
      <c r="L5" s="66">
        <v>2800</v>
      </c>
      <c r="M5" s="46">
        <f>K5+L5</f>
        <v>11860</v>
      </c>
      <c r="N5" s="46">
        <f>M5*12</f>
        <v>142320</v>
      </c>
      <c r="O5" s="63">
        <f>ROUNDUP((ROUND(((M5*3)/100),0)),-1)*8</f>
        <v>2880</v>
      </c>
      <c r="P5" s="46">
        <f>N5+O5</f>
        <v>145200</v>
      </c>
      <c r="Q5" s="46">
        <f>ROUND(((P5)*136%),0)</f>
        <v>197472</v>
      </c>
      <c r="R5" s="46">
        <f>P5+Q5</f>
        <v>342672</v>
      </c>
      <c r="S5" s="66">
        <v>5000</v>
      </c>
      <c r="T5" s="46">
        <f>ROUND(((P5+Q5)*10%),0)</f>
        <v>34267</v>
      </c>
      <c r="U5" s="46">
        <f>(R5+S5+T5)</f>
        <v>381939</v>
      </c>
    </row>
    <row r="6" spans="2:21" s="21" customFormat="1" ht="18.75" customHeight="1" x14ac:dyDescent="0.2">
      <c r="B6" s="42">
        <v>2</v>
      </c>
      <c r="C6" s="63"/>
      <c r="D6" s="46"/>
      <c r="E6" s="52"/>
      <c r="F6" s="110"/>
      <c r="G6" s="46"/>
      <c r="H6" s="63"/>
      <c r="I6" s="46"/>
      <c r="J6" s="46"/>
      <c r="K6" s="46"/>
      <c r="L6" s="46"/>
      <c r="M6" s="46"/>
      <c r="N6" s="46"/>
      <c r="O6" s="11"/>
      <c r="P6" s="46"/>
      <c r="Q6" s="46"/>
      <c r="R6" s="46"/>
      <c r="S6" s="46"/>
      <c r="T6" s="46"/>
      <c r="U6" s="46"/>
    </row>
    <row r="7" spans="2:21" s="21" customFormat="1" ht="18.75" customHeight="1" x14ac:dyDescent="0.2">
      <c r="B7" s="42">
        <v>3</v>
      </c>
      <c r="C7" s="63"/>
      <c r="D7" s="46"/>
      <c r="E7" s="52"/>
      <c r="F7" s="110"/>
      <c r="G7" s="46"/>
      <c r="H7" s="63"/>
      <c r="I7" s="46"/>
      <c r="J7" s="46"/>
      <c r="K7" s="46"/>
      <c r="L7" s="46"/>
      <c r="M7" s="46"/>
      <c r="N7" s="46"/>
      <c r="O7" s="11"/>
      <c r="P7" s="46"/>
      <c r="Q7" s="46"/>
      <c r="R7" s="46"/>
      <c r="S7" s="46"/>
      <c r="T7" s="46"/>
      <c r="U7" s="46"/>
    </row>
    <row r="8" spans="2:21" s="21" customFormat="1" ht="18.75" customHeight="1" x14ac:dyDescent="0.2">
      <c r="B8" s="63">
        <v>4</v>
      </c>
      <c r="C8" s="63"/>
      <c r="D8" s="46"/>
      <c r="E8" s="52"/>
      <c r="F8" s="110"/>
      <c r="G8" s="46"/>
      <c r="H8" s="63"/>
      <c r="I8" s="46"/>
      <c r="J8" s="46"/>
      <c r="K8" s="46"/>
      <c r="L8" s="46"/>
      <c r="M8" s="46"/>
      <c r="N8" s="46"/>
      <c r="O8" s="11"/>
      <c r="P8" s="46"/>
      <c r="Q8" s="46"/>
      <c r="R8" s="46"/>
      <c r="S8" s="46"/>
      <c r="T8" s="46"/>
      <c r="U8" s="46"/>
    </row>
    <row r="9" spans="2:21" s="21" customFormat="1" ht="18.75" customHeight="1" x14ac:dyDescent="0.2">
      <c r="B9" s="63">
        <v>5</v>
      </c>
      <c r="C9" s="63"/>
      <c r="D9" s="46"/>
      <c r="E9" s="52"/>
      <c r="F9" s="110"/>
      <c r="G9" s="46"/>
      <c r="H9" s="63"/>
      <c r="I9" s="46"/>
      <c r="J9" s="46"/>
      <c r="K9" s="46"/>
      <c r="L9" s="46"/>
      <c r="M9" s="46"/>
      <c r="N9" s="46"/>
      <c r="O9" s="11"/>
      <c r="P9" s="46"/>
      <c r="Q9" s="46"/>
      <c r="R9" s="46"/>
      <c r="S9" s="46"/>
      <c r="T9" s="46"/>
      <c r="U9" s="46"/>
    </row>
    <row r="10" spans="2:21" s="21" customFormat="1" ht="18.75" customHeight="1" x14ac:dyDescent="0.2">
      <c r="B10" s="63">
        <v>6</v>
      </c>
      <c r="C10" s="63"/>
      <c r="D10" s="46"/>
      <c r="E10" s="52"/>
      <c r="F10" s="110"/>
      <c r="G10" s="46"/>
      <c r="H10" s="63"/>
      <c r="I10" s="46"/>
      <c r="J10" s="46"/>
      <c r="K10" s="46"/>
      <c r="L10" s="46"/>
      <c r="M10" s="46"/>
      <c r="N10" s="46"/>
      <c r="O10" s="11"/>
      <c r="P10" s="46"/>
      <c r="Q10" s="46"/>
      <c r="R10" s="46"/>
      <c r="S10" s="46"/>
      <c r="T10" s="46"/>
      <c r="U10" s="46"/>
    </row>
    <row r="11" spans="2:21" s="21" customFormat="1" ht="18.75" customHeight="1" x14ac:dyDescent="0.2">
      <c r="B11" s="63">
        <v>7</v>
      </c>
      <c r="C11" s="63"/>
      <c r="D11" s="46"/>
      <c r="E11" s="52"/>
      <c r="F11" s="110"/>
      <c r="G11" s="46"/>
      <c r="H11" s="63"/>
      <c r="I11" s="46"/>
      <c r="J11" s="46"/>
      <c r="K11" s="46"/>
      <c r="L11" s="46"/>
      <c r="M11" s="46"/>
      <c r="N11" s="46"/>
      <c r="O11" s="11"/>
      <c r="P11" s="46"/>
      <c r="Q11" s="46"/>
      <c r="R11" s="46"/>
      <c r="S11" s="46"/>
      <c r="T11" s="46"/>
      <c r="U11" s="46"/>
    </row>
    <row r="12" spans="2:21" s="21" customFormat="1" ht="18.75" customHeight="1" x14ac:dyDescent="0.2">
      <c r="B12" s="63">
        <v>8</v>
      </c>
      <c r="C12" s="63"/>
      <c r="D12" s="46"/>
      <c r="E12" s="52"/>
      <c r="F12" s="110"/>
      <c r="G12" s="46"/>
      <c r="H12" s="63"/>
      <c r="I12" s="46"/>
      <c r="J12" s="46"/>
      <c r="K12" s="46"/>
      <c r="L12" s="46"/>
      <c r="M12" s="46"/>
      <c r="N12" s="46"/>
      <c r="O12" s="11"/>
      <c r="P12" s="46"/>
      <c r="Q12" s="46"/>
      <c r="R12" s="46"/>
      <c r="S12" s="46"/>
      <c r="T12" s="46"/>
      <c r="U12" s="46"/>
    </row>
    <row r="13" spans="2:21" s="21" customFormat="1" ht="18.75" customHeight="1" x14ac:dyDescent="0.2">
      <c r="B13" s="63">
        <v>9</v>
      </c>
      <c r="C13" s="63"/>
      <c r="D13" s="46"/>
      <c r="E13" s="52"/>
      <c r="F13" s="110"/>
      <c r="G13" s="46"/>
      <c r="H13" s="63"/>
      <c r="I13" s="46"/>
      <c r="J13" s="46"/>
      <c r="K13" s="46"/>
      <c r="L13" s="46"/>
      <c r="M13" s="46"/>
      <c r="N13" s="46"/>
      <c r="O13" s="11"/>
      <c r="P13" s="46"/>
      <c r="Q13" s="46"/>
      <c r="R13" s="46"/>
      <c r="S13" s="46"/>
      <c r="T13" s="46"/>
      <c r="U13" s="46"/>
    </row>
    <row r="14" spans="2:21" s="21" customFormat="1" ht="18.75" customHeight="1" x14ac:dyDescent="0.2">
      <c r="B14" s="63">
        <v>10</v>
      </c>
      <c r="C14" s="63"/>
      <c r="D14" s="46"/>
      <c r="E14" s="52"/>
      <c r="F14" s="110"/>
      <c r="G14" s="46"/>
      <c r="H14" s="63"/>
      <c r="I14" s="46"/>
      <c r="J14" s="46"/>
      <c r="K14" s="46"/>
      <c r="L14" s="46"/>
      <c r="M14" s="46"/>
      <c r="N14" s="46"/>
      <c r="O14" s="11"/>
      <c r="P14" s="46"/>
      <c r="Q14" s="46"/>
      <c r="R14" s="46"/>
      <c r="S14" s="46"/>
      <c r="T14" s="46"/>
      <c r="U14" s="46"/>
    </row>
    <row r="15" spans="2:21" s="21" customFormat="1" ht="18.75" customHeight="1" x14ac:dyDescent="0.2">
      <c r="B15" s="63">
        <v>11</v>
      </c>
      <c r="C15" s="63"/>
      <c r="D15" s="46"/>
      <c r="E15" s="52"/>
      <c r="F15" s="110"/>
      <c r="G15" s="46"/>
      <c r="H15" s="63"/>
      <c r="I15" s="46"/>
      <c r="J15" s="46"/>
      <c r="K15" s="46"/>
      <c r="L15" s="46"/>
      <c r="M15" s="46"/>
      <c r="N15" s="46"/>
      <c r="O15" s="11"/>
      <c r="P15" s="46"/>
      <c r="Q15" s="46"/>
      <c r="R15" s="46"/>
      <c r="S15" s="46"/>
      <c r="T15" s="46"/>
      <c r="U15" s="46"/>
    </row>
    <row r="16" spans="2:21" s="21" customFormat="1" ht="18.75" customHeight="1" x14ac:dyDescent="0.2">
      <c r="B16" s="63">
        <v>12</v>
      </c>
      <c r="C16" s="63"/>
      <c r="D16" s="46"/>
      <c r="E16" s="52"/>
      <c r="F16" s="110"/>
      <c r="G16" s="46"/>
      <c r="H16" s="63"/>
      <c r="I16" s="46"/>
      <c r="J16" s="46"/>
      <c r="K16" s="46"/>
      <c r="L16" s="46"/>
      <c r="M16" s="46"/>
      <c r="N16" s="46"/>
      <c r="O16" s="11"/>
      <c r="P16" s="46"/>
      <c r="Q16" s="46"/>
      <c r="R16" s="46"/>
      <c r="S16" s="46"/>
      <c r="T16" s="46"/>
      <c r="U16" s="46"/>
    </row>
    <row r="17" spans="2:21" s="21" customFormat="1" ht="18.75" customHeight="1" x14ac:dyDescent="0.2">
      <c r="B17" s="63">
        <v>13</v>
      </c>
      <c r="C17" s="63"/>
      <c r="D17" s="46"/>
      <c r="E17" s="52"/>
      <c r="F17" s="110"/>
      <c r="G17" s="46"/>
      <c r="H17" s="63"/>
      <c r="I17" s="46"/>
      <c r="J17" s="46"/>
      <c r="K17" s="46"/>
      <c r="L17" s="46"/>
      <c r="M17" s="46"/>
      <c r="N17" s="46"/>
      <c r="O17" s="11"/>
      <c r="P17" s="46"/>
      <c r="Q17" s="46"/>
      <c r="R17" s="46"/>
      <c r="S17" s="46"/>
      <c r="T17" s="46"/>
      <c r="U17" s="46"/>
    </row>
    <row r="18" spans="2:21" s="21" customFormat="1" ht="18.75" customHeight="1" x14ac:dyDescent="0.2">
      <c r="B18" s="63">
        <v>14</v>
      </c>
      <c r="C18" s="63"/>
      <c r="D18" s="46"/>
      <c r="E18" s="52"/>
      <c r="F18" s="110"/>
      <c r="G18" s="46"/>
      <c r="H18" s="63"/>
      <c r="I18" s="46"/>
      <c r="J18" s="46"/>
      <c r="K18" s="46"/>
      <c r="L18" s="46"/>
      <c r="M18" s="46"/>
      <c r="N18" s="46"/>
      <c r="O18" s="11"/>
      <c r="P18" s="46"/>
      <c r="Q18" s="46"/>
      <c r="R18" s="46"/>
      <c r="S18" s="46"/>
      <c r="T18" s="46"/>
      <c r="U18" s="46"/>
    </row>
    <row r="19" spans="2:21" s="21" customFormat="1" ht="18.75" customHeight="1" x14ac:dyDescent="0.2">
      <c r="B19" s="63">
        <v>15</v>
      </c>
      <c r="C19" s="63"/>
      <c r="D19" s="46"/>
      <c r="E19" s="52"/>
      <c r="F19" s="110"/>
      <c r="G19" s="46"/>
      <c r="H19" s="63"/>
      <c r="I19" s="46"/>
      <c r="J19" s="46"/>
      <c r="K19" s="46"/>
      <c r="L19" s="46"/>
      <c r="M19" s="46"/>
      <c r="N19" s="46"/>
      <c r="O19" s="11"/>
      <c r="P19" s="46"/>
      <c r="Q19" s="46"/>
      <c r="R19" s="46"/>
      <c r="S19" s="46"/>
      <c r="T19" s="46"/>
      <c r="U19" s="46"/>
    </row>
    <row r="20" spans="2:21" s="21" customFormat="1" ht="18.75" customHeight="1" x14ac:dyDescent="0.2">
      <c r="B20" s="63">
        <v>16</v>
      </c>
      <c r="C20" s="63"/>
      <c r="D20" s="46"/>
      <c r="E20" s="52"/>
      <c r="F20" s="110"/>
      <c r="G20" s="46"/>
      <c r="H20" s="63"/>
      <c r="I20" s="46"/>
      <c r="J20" s="46"/>
      <c r="K20" s="46"/>
      <c r="L20" s="46"/>
      <c r="M20" s="46"/>
      <c r="N20" s="46"/>
      <c r="O20" s="11"/>
      <c r="P20" s="46"/>
      <c r="Q20" s="46"/>
      <c r="R20" s="46"/>
      <c r="S20" s="46"/>
      <c r="T20" s="46"/>
      <c r="U20" s="46"/>
    </row>
    <row r="21" spans="2:21" s="21" customFormat="1" ht="18.75" customHeight="1" x14ac:dyDescent="0.2">
      <c r="B21" s="63">
        <v>17</v>
      </c>
      <c r="C21" s="63"/>
      <c r="D21" s="46"/>
      <c r="E21" s="52"/>
      <c r="F21" s="110"/>
      <c r="G21" s="46"/>
      <c r="H21" s="63"/>
      <c r="I21" s="46"/>
      <c r="J21" s="46"/>
      <c r="K21" s="46"/>
      <c r="L21" s="46"/>
      <c r="M21" s="46"/>
      <c r="N21" s="46"/>
      <c r="O21" s="11"/>
      <c r="P21" s="46"/>
      <c r="Q21" s="46"/>
      <c r="R21" s="46"/>
      <c r="S21" s="46"/>
      <c r="T21" s="46"/>
      <c r="U21" s="46"/>
    </row>
    <row r="22" spans="2:21" s="21" customFormat="1" ht="18.75" customHeight="1" x14ac:dyDescent="0.2">
      <c r="B22" s="63">
        <v>18</v>
      </c>
      <c r="C22" s="63"/>
      <c r="D22" s="46"/>
      <c r="E22" s="52"/>
      <c r="F22" s="110"/>
      <c r="G22" s="46"/>
      <c r="H22" s="63"/>
      <c r="I22" s="46"/>
      <c r="J22" s="46"/>
      <c r="K22" s="46"/>
      <c r="L22" s="46"/>
      <c r="M22" s="46"/>
      <c r="N22" s="46"/>
      <c r="O22" s="11"/>
      <c r="P22" s="46"/>
      <c r="Q22" s="46"/>
      <c r="R22" s="46"/>
      <c r="S22" s="46"/>
      <c r="T22" s="46"/>
      <c r="U22" s="46"/>
    </row>
    <row r="23" spans="2:21" s="21" customFormat="1" ht="18.75" customHeight="1" x14ac:dyDescent="0.2">
      <c r="B23" s="63">
        <v>19</v>
      </c>
      <c r="C23" s="63"/>
      <c r="D23" s="46"/>
      <c r="E23" s="52"/>
      <c r="F23" s="110"/>
      <c r="G23" s="46"/>
      <c r="H23" s="63"/>
      <c r="I23" s="46"/>
      <c r="J23" s="46"/>
      <c r="K23" s="46"/>
      <c r="L23" s="46"/>
      <c r="M23" s="46"/>
      <c r="N23" s="46"/>
      <c r="O23" s="11"/>
      <c r="P23" s="46"/>
      <c r="Q23" s="46"/>
      <c r="R23" s="46"/>
      <c r="S23" s="46"/>
      <c r="T23" s="46"/>
      <c r="U23" s="46"/>
    </row>
    <row r="24" spans="2:21" s="21" customFormat="1" ht="18.75" customHeight="1" x14ac:dyDescent="0.2">
      <c r="B24" s="63">
        <v>20</v>
      </c>
      <c r="C24" s="63"/>
      <c r="D24" s="46"/>
      <c r="E24" s="52"/>
      <c r="F24" s="110"/>
      <c r="G24" s="46"/>
      <c r="H24" s="63"/>
      <c r="I24" s="46"/>
      <c r="J24" s="46"/>
      <c r="K24" s="46"/>
      <c r="L24" s="46"/>
      <c r="M24" s="46"/>
      <c r="N24" s="46"/>
      <c r="O24" s="11"/>
      <c r="P24" s="46"/>
      <c r="Q24" s="46"/>
      <c r="R24" s="46"/>
      <c r="S24" s="46"/>
      <c r="T24" s="46"/>
      <c r="U24" s="46"/>
    </row>
    <row r="25" spans="2:21" s="21" customFormat="1" ht="18" customHeight="1" x14ac:dyDescent="0.2">
      <c r="B25" s="63"/>
      <c r="C25" s="63"/>
      <c r="D25" s="46"/>
      <c r="E25" s="52"/>
      <c r="F25" s="43"/>
      <c r="G25" s="46"/>
      <c r="H25" s="42"/>
      <c r="I25" s="46"/>
      <c r="J25" s="46"/>
      <c r="K25" s="46"/>
      <c r="L25" s="46"/>
      <c r="M25" s="46"/>
      <c r="N25" s="46"/>
      <c r="O25" s="11"/>
      <c r="P25" s="46"/>
      <c r="Q25" s="46"/>
      <c r="R25" s="46"/>
      <c r="S25" s="46"/>
      <c r="T25" s="46"/>
      <c r="U25" s="46"/>
    </row>
    <row r="26" spans="2:21" s="21" customFormat="1" ht="16.5" customHeight="1" x14ac:dyDescent="0.2">
      <c r="B26" s="63"/>
      <c r="C26" s="63"/>
      <c r="D26" s="46"/>
      <c r="E26" s="52"/>
      <c r="F26" s="43"/>
      <c r="G26" s="46"/>
      <c r="H26" s="42"/>
      <c r="I26" s="40"/>
      <c r="J26" s="46"/>
      <c r="K26" s="46"/>
      <c r="L26" s="46"/>
      <c r="M26" s="46"/>
      <c r="N26" s="46"/>
      <c r="O26" s="11"/>
      <c r="P26" s="46"/>
      <c r="Q26" s="46"/>
      <c r="R26" s="46"/>
      <c r="S26" s="46"/>
      <c r="T26" s="46"/>
      <c r="U26" s="46"/>
    </row>
    <row r="27" spans="2:21" s="8" customFormat="1" ht="27" customHeight="1" x14ac:dyDescent="0.2">
      <c r="B27" s="139" t="s">
        <v>26</v>
      </c>
      <c r="C27" s="140"/>
      <c r="D27" s="140"/>
      <c r="E27" s="140"/>
      <c r="F27" s="9"/>
      <c r="G27" s="2"/>
      <c r="H27" s="18"/>
      <c r="I27" s="2"/>
      <c r="J27" s="2"/>
      <c r="K27" s="6">
        <f>SUM(K5:K26)</f>
        <v>9060</v>
      </c>
      <c r="L27" s="6">
        <f>SUM(L5:L26)</f>
        <v>2800</v>
      </c>
      <c r="M27" s="6">
        <f t="shared" ref="M27:U27" si="0">SUM(M5:M26)</f>
        <v>11860</v>
      </c>
      <c r="N27" s="6">
        <f t="shared" si="0"/>
        <v>142320</v>
      </c>
      <c r="O27" s="6">
        <f t="shared" si="0"/>
        <v>2880</v>
      </c>
      <c r="P27" s="6">
        <f t="shared" si="0"/>
        <v>145200</v>
      </c>
      <c r="Q27" s="6">
        <f>SUM(Q5:Q26)</f>
        <v>197472</v>
      </c>
      <c r="R27" s="6">
        <f>SUM(R5:R26)</f>
        <v>342672</v>
      </c>
      <c r="S27" s="6">
        <f t="shared" si="0"/>
        <v>5000</v>
      </c>
      <c r="T27" s="6">
        <f t="shared" si="0"/>
        <v>34267</v>
      </c>
      <c r="U27" s="6">
        <f t="shared" si="0"/>
        <v>381939</v>
      </c>
    </row>
    <row r="29" spans="2:21" x14ac:dyDescent="0.2">
      <c r="K29" s="3"/>
      <c r="L29" s="3"/>
      <c r="M29" s="3"/>
      <c r="N29" s="3"/>
      <c r="O29" s="3"/>
      <c r="P29" s="3"/>
      <c r="Q29" s="3"/>
      <c r="R29" s="3"/>
    </row>
    <row r="30" spans="2:21" x14ac:dyDescent="0.2">
      <c r="K30" s="3"/>
      <c r="L30" s="3"/>
      <c r="M30" s="3"/>
      <c r="N30" s="3"/>
      <c r="O30" s="3"/>
      <c r="P30" s="3"/>
      <c r="Q30" s="3"/>
      <c r="R30" s="3"/>
    </row>
    <row r="31" spans="2:21" x14ac:dyDescent="0.2">
      <c r="K31" s="3"/>
      <c r="L31" s="3"/>
      <c r="M31" s="3"/>
      <c r="N31" s="3"/>
      <c r="O31" s="3"/>
      <c r="P31" s="3"/>
      <c r="Q31" s="3"/>
      <c r="R31" s="3"/>
      <c r="T31" s="3"/>
    </row>
    <row r="32" spans="2:21" x14ac:dyDescent="0.2">
      <c r="S32" s="4"/>
    </row>
    <row r="33" spans="11:20" ht="13.5" customHeight="1" x14ac:dyDescent="0.2">
      <c r="S33" s="4"/>
    </row>
    <row r="34" spans="11:20" x14ac:dyDescent="0.2">
      <c r="S34" s="4"/>
    </row>
    <row r="36" spans="11:20" x14ac:dyDescent="0.2"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mergeCells count="2">
    <mergeCell ref="B27:E27"/>
    <mergeCell ref="B2:S2"/>
  </mergeCells>
  <phoneticPr fontId="18" type="noConversion"/>
  <printOptions horizontalCentered="1"/>
  <pageMargins left="0.19685039370078741" right="0.19685039370078741" top="0.59055118110236227" bottom="0.47244094488188981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V6"/>
  <sheetViews>
    <sheetView workbookViewId="0">
      <selection activeCell="V3" sqref="V3"/>
    </sheetView>
  </sheetViews>
  <sheetFormatPr defaultRowHeight="12.75" x14ac:dyDescent="0.2"/>
  <cols>
    <col min="1" max="1" width="1.5703125" customWidth="1"/>
    <col min="2" max="2" width="4" customWidth="1"/>
    <col min="3" max="3" width="7.7109375" customWidth="1"/>
    <col min="4" max="4" width="8.28515625" customWidth="1"/>
    <col min="5" max="5" width="8.85546875" customWidth="1"/>
    <col min="6" max="6" width="8.42578125" customWidth="1"/>
    <col min="7" max="7" width="7.85546875" customWidth="1"/>
    <col min="8" max="8" width="9.85546875" customWidth="1"/>
    <col min="9" max="9" width="7.140625" customWidth="1"/>
    <col min="10" max="10" width="7.28515625" customWidth="1"/>
    <col min="11" max="11" width="10" customWidth="1"/>
    <col min="12" max="12" width="7.42578125" customWidth="1"/>
    <col min="13" max="13" width="8.5703125" customWidth="1"/>
    <col min="14" max="14" width="8.42578125" customWidth="1"/>
    <col min="15" max="15" width="10" customWidth="1"/>
    <col min="16" max="16" width="7.5703125" customWidth="1"/>
    <col min="17" max="17" width="8" customWidth="1"/>
    <col min="18" max="18" width="9.5703125" customWidth="1"/>
    <col min="19" max="19" width="7.85546875" customWidth="1"/>
    <col min="20" max="20" width="1.5703125" customWidth="1"/>
    <col min="21" max="21" width="6.28515625" customWidth="1"/>
  </cols>
  <sheetData>
    <row r="2" spans="2:22" ht="35.25" customHeight="1" x14ac:dyDescent="0.2">
      <c r="B2" s="162" t="s">
        <v>147</v>
      </c>
      <c r="C2" s="162"/>
      <c r="D2" s="162"/>
      <c r="E2" s="162"/>
      <c r="F2" s="163" t="s">
        <v>79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56" t="s">
        <v>109</v>
      </c>
    </row>
    <row r="3" spans="2:22" s="10" customFormat="1" ht="25.5" customHeight="1" x14ac:dyDescent="0.2">
      <c r="B3" s="150" t="s">
        <v>23</v>
      </c>
      <c r="C3" s="150" t="s">
        <v>130</v>
      </c>
      <c r="D3" s="150" t="s">
        <v>13</v>
      </c>
      <c r="E3" s="150" t="s">
        <v>146</v>
      </c>
      <c r="F3" s="165" t="s">
        <v>120</v>
      </c>
      <c r="G3" s="165"/>
      <c r="H3" s="165"/>
      <c r="I3" s="165"/>
      <c r="J3" s="165"/>
      <c r="K3" s="165"/>
      <c r="L3" s="165"/>
      <c r="M3" s="165" t="s">
        <v>122</v>
      </c>
      <c r="N3" s="165"/>
      <c r="O3" s="165"/>
      <c r="P3" s="165"/>
      <c r="Q3" s="165"/>
      <c r="R3" s="165"/>
      <c r="S3" s="165"/>
    </row>
    <row r="4" spans="2:22" s="115" customFormat="1" ht="24.75" customHeight="1" x14ac:dyDescent="0.2">
      <c r="B4" s="150"/>
      <c r="C4" s="150"/>
      <c r="D4" s="150"/>
      <c r="E4" s="150"/>
      <c r="F4" s="164" t="s">
        <v>116</v>
      </c>
      <c r="G4" s="164"/>
      <c r="H4" s="159" t="s">
        <v>121</v>
      </c>
      <c r="I4" s="164" t="s">
        <v>117</v>
      </c>
      <c r="J4" s="164"/>
      <c r="K4" s="159" t="s">
        <v>121</v>
      </c>
      <c r="L4" s="160" t="s">
        <v>46</v>
      </c>
      <c r="M4" s="164" t="s">
        <v>116</v>
      </c>
      <c r="N4" s="164"/>
      <c r="O4" s="159" t="s">
        <v>121</v>
      </c>
      <c r="P4" s="164" t="s">
        <v>117</v>
      </c>
      <c r="Q4" s="164"/>
      <c r="R4" s="159" t="s">
        <v>121</v>
      </c>
      <c r="S4" s="160" t="s">
        <v>46</v>
      </c>
    </row>
    <row r="5" spans="2:22" s="19" customFormat="1" ht="36" customHeight="1" x14ac:dyDescent="0.2">
      <c r="B5" s="150"/>
      <c r="C5" s="150"/>
      <c r="D5" s="150"/>
      <c r="E5" s="150"/>
      <c r="F5" s="73" t="s">
        <v>144</v>
      </c>
      <c r="G5" s="73" t="s">
        <v>145</v>
      </c>
      <c r="H5" s="159"/>
      <c r="I5" s="73" t="s">
        <v>144</v>
      </c>
      <c r="J5" s="73" t="s">
        <v>145</v>
      </c>
      <c r="K5" s="159"/>
      <c r="L5" s="161"/>
      <c r="M5" s="73" t="s">
        <v>144</v>
      </c>
      <c r="N5" s="73" t="s">
        <v>145</v>
      </c>
      <c r="O5" s="159"/>
      <c r="P5" s="73" t="s">
        <v>144</v>
      </c>
      <c r="Q5" s="73" t="s">
        <v>145</v>
      </c>
      <c r="R5" s="159"/>
      <c r="S5" s="161"/>
    </row>
    <row r="6" spans="2:22" ht="18" customHeight="1" x14ac:dyDescent="0.2">
      <c r="B6" s="14">
        <v>1</v>
      </c>
      <c r="C6" s="14"/>
      <c r="D6" s="46"/>
      <c r="E6" s="17"/>
      <c r="F6" s="13">
        <v>0</v>
      </c>
      <c r="G6" s="13">
        <v>0</v>
      </c>
      <c r="H6" s="13">
        <v>0</v>
      </c>
      <c r="I6" s="17">
        <v>0</v>
      </c>
      <c r="J6" s="17">
        <v>0</v>
      </c>
      <c r="K6" s="31">
        <v>0</v>
      </c>
      <c r="L6" s="13">
        <f>F6*H6+I6*K6</f>
        <v>0</v>
      </c>
      <c r="M6" s="65">
        <v>0</v>
      </c>
      <c r="N6" s="65">
        <v>0</v>
      </c>
      <c r="O6" s="65">
        <v>0</v>
      </c>
      <c r="P6" s="17">
        <v>0</v>
      </c>
      <c r="Q6" s="17">
        <v>0</v>
      </c>
      <c r="R6" s="31">
        <v>0</v>
      </c>
      <c r="S6" s="13">
        <f>M6*O6+P6*R6</f>
        <v>0</v>
      </c>
      <c r="V6" t="s">
        <v>115</v>
      </c>
    </row>
  </sheetData>
  <mergeCells count="18">
    <mergeCell ref="P4:Q4"/>
    <mergeCell ref="L4:L5"/>
    <mergeCell ref="R4:R5"/>
    <mergeCell ref="S4:S5"/>
    <mergeCell ref="C3:C5"/>
    <mergeCell ref="B2:E2"/>
    <mergeCell ref="F2:Q2"/>
    <mergeCell ref="F4:G4"/>
    <mergeCell ref="H4:H5"/>
    <mergeCell ref="I4:J4"/>
    <mergeCell ref="B3:B5"/>
    <mergeCell ref="D3:D5"/>
    <mergeCell ref="E3:E5"/>
    <mergeCell ref="F3:L3"/>
    <mergeCell ref="K4:K5"/>
    <mergeCell ref="M3:S3"/>
    <mergeCell ref="M4:N4"/>
    <mergeCell ref="O4:O5"/>
  </mergeCells>
  <pageMargins left="0.17" right="0.16" top="0.44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9"/>
  <sheetViews>
    <sheetView workbookViewId="0">
      <selection activeCell="G15" sqref="G15"/>
    </sheetView>
  </sheetViews>
  <sheetFormatPr defaultRowHeight="12.75" x14ac:dyDescent="0.2"/>
  <cols>
    <col min="1" max="1" width="1.5703125" customWidth="1"/>
    <col min="2" max="2" width="4" customWidth="1"/>
    <col min="3" max="3" width="7.7109375" customWidth="1"/>
    <col min="4" max="4" width="8.28515625" customWidth="1"/>
    <col min="5" max="5" width="8.85546875" customWidth="1"/>
    <col min="6" max="6" width="8.42578125" customWidth="1"/>
    <col min="7" max="7" width="7.85546875" customWidth="1"/>
    <col min="8" max="8" width="9.85546875" customWidth="1"/>
    <col min="9" max="9" width="7.140625" customWidth="1"/>
    <col min="10" max="10" width="7.28515625" customWidth="1"/>
    <col min="11" max="11" width="10" customWidth="1"/>
    <col min="12" max="12" width="7.42578125" customWidth="1"/>
    <col min="13" max="13" width="8.5703125" customWidth="1"/>
    <col min="14" max="14" width="8.42578125" customWidth="1"/>
    <col min="15" max="15" width="10" customWidth="1"/>
    <col min="16" max="16" width="7.5703125" customWidth="1"/>
    <col min="17" max="17" width="8" customWidth="1"/>
    <col min="18" max="18" width="9.5703125" customWidth="1"/>
    <col min="19" max="19" width="7.85546875" customWidth="1"/>
    <col min="20" max="20" width="1.5703125" customWidth="1"/>
    <col min="21" max="21" width="6.28515625" customWidth="1"/>
  </cols>
  <sheetData>
    <row r="2" spans="2:19" ht="34.5" customHeight="1" x14ac:dyDescent="0.2">
      <c r="B2" s="162" t="s">
        <v>148</v>
      </c>
      <c r="C2" s="162"/>
      <c r="D2" s="162"/>
      <c r="E2" s="162"/>
      <c r="F2" s="163" t="s">
        <v>79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56" t="s">
        <v>109</v>
      </c>
    </row>
    <row r="3" spans="2:19" ht="30.75" customHeight="1" x14ac:dyDescent="0.2">
      <c r="B3" s="150" t="s">
        <v>23</v>
      </c>
      <c r="C3" s="150" t="s">
        <v>130</v>
      </c>
      <c r="D3" s="150" t="s">
        <v>13</v>
      </c>
      <c r="E3" s="150" t="s">
        <v>146</v>
      </c>
      <c r="F3" s="165" t="s">
        <v>120</v>
      </c>
      <c r="G3" s="165"/>
      <c r="H3" s="165"/>
      <c r="I3" s="165"/>
      <c r="J3" s="165"/>
      <c r="K3" s="165"/>
      <c r="L3" s="165"/>
      <c r="M3" s="165" t="s">
        <v>122</v>
      </c>
      <c r="N3" s="165"/>
      <c r="O3" s="165"/>
      <c r="P3" s="165"/>
      <c r="Q3" s="165"/>
      <c r="R3" s="165"/>
      <c r="S3" s="165"/>
    </row>
    <row r="4" spans="2:19" ht="28.5" customHeight="1" x14ac:dyDescent="0.2">
      <c r="B4" s="150"/>
      <c r="C4" s="150"/>
      <c r="D4" s="150"/>
      <c r="E4" s="150"/>
      <c r="F4" s="164" t="s">
        <v>118</v>
      </c>
      <c r="G4" s="164"/>
      <c r="H4" s="159" t="s">
        <v>121</v>
      </c>
      <c r="I4" s="164" t="s">
        <v>119</v>
      </c>
      <c r="J4" s="164"/>
      <c r="K4" s="159" t="s">
        <v>121</v>
      </c>
      <c r="L4" s="160" t="s">
        <v>46</v>
      </c>
      <c r="M4" s="164" t="s">
        <v>118</v>
      </c>
      <c r="N4" s="164"/>
      <c r="O4" s="159" t="s">
        <v>121</v>
      </c>
      <c r="P4" s="164" t="s">
        <v>119</v>
      </c>
      <c r="Q4" s="164"/>
      <c r="R4" s="159" t="s">
        <v>121</v>
      </c>
      <c r="S4" s="160" t="s">
        <v>46</v>
      </c>
    </row>
    <row r="5" spans="2:19" ht="31.5" customHeight="1" x14ac:dyDescent="0.2">
      <c r="B5" s="150"/>
      <c r="C5" s="150"/>
      <c r="D5" s="150"/>
      <c r="E5" s="150"/>
      <c r="F5" s="73" t="s">
        <v>144</v>
      </c>
      <c r="G5" s="73" t="s">
        <v>145</v>
      </c>
      <c r="H5" s="159"/>
      <c r="I5" s="73" t="s">
        <v>144</v>
      </c>
      <c r="J5" s="73" t="s">
        <v>145</v>
      </c>
      <c r="K5" s="159"/>
      <c r="L5" s="161"/>
      <c r="M5" s="73" t="s">
        <v>144</v>
      </c>
      <c r="N5" s="73" t="s">
        <v>145</v>
      </c>
      <c r="O5" s="159"/>
      <c r="P5" s="73" t="s">
        <v>144</v>
      </c>
      <c r="Q5" s="73" t="s">
        <v>145</v>
      </c>
      <c r="R5" s="159"/>
      <c r="S5" s="161"/>
    </row>
    <row r="6" spans="2:19" ht="20.25" customHeight="1" x14ac:dyDescent="0.2">
      <c r="B6" s="14">
        <v>1</v>
      </c>
      <c r="C6" s="14"/>
      <c r="D6" s="46"/>
      <c r="E6" s="17"/>
      <c r="F6" s="111">
        <v>0</v>
      </c>
      <c r="G6" s="111">
        <v>0</v>
      </c>
      <c r="H6" s="111">
        <v>0</v>
      </c>
      <c r="I6" s="17">
        <v>0</v>
      </c>
      <c r="J6" s="17">
        <v>0</v>
      </c>
      <c r="K6" s="31">
        <v>0</v>
      </c>
      <c r="L6" s="111">
        <f>F6*H6+I6*K6</f>
        <v>0</v>
      </c>
      <c r="M6" s="111">
        <v>0</v>
      </c>
      <c r="N6" s="111">
        <v>0</v>
      </c>
      <c r="O6" s="111">
        <v>0</v>
      </c>
      <c r="P6" s="17">
        <v>0</v>
      </c>
      <c r="Q6" s="17">
        <v>0</v>
      </c>
      <c r="R6" s="31">
        <v>0</v>
      </c>
      <c r="S6" s="111">
        <f>M6*O6+P6*R6</f>
        <v>0</v>
      </c>
    </row>
    <row r="7" spans="2:19" ht="19.5" customHeight="1" x14ac:dyDescent="0.2">
      <c r="B7" s="14">
        <v>2</v>
      </c>
      <c r="C7" s="14"/>
      <c r="D7" s="46"/>
      <c r="E7" s="17"/>
      <c r="F7" s="111"/>
      <c r="G7" s="111"/>
      <c r="H7" s="111"/>
      <c r="I7" s="17"/>
      <c r="J7" s="17"/>
      <c r="K7" s="31"/>
      <c r="L7" s="111">
        <f t="shared" ref="L7:L8" si="0">F7*H7+I7*K7</f>
        <v>0</v>
      </c>
      <c r="M7" s="111"/>
      <c r="N7" s="111"/>
      <c r="O7" s="111"/>
      <c r="P7" s="111"/>
      <c r="Q7" s="111"/>
      <c r="R7" s="31"/>
      <c r="S7" s="111">
        <f t="shared" ref="S7:S8" si="1">M7*O7+P7*R7</f>
        <v>0</v>
      </c>
    </row>
    <row r="8" spans="2:19" ht="18.75" customHeight="1" x14ac:dyDescent="0.2">
      <c r="B8" s="14">
        <v>3</v>
      </c>
      <c r="C8" s="14"/>
      <c r="D8" s="46"/>
      <c r="E8" s="17"/>
      <c r="F8" s="111"/>
      <c r="G8" s="111"/>
      <c r="H8" s="111"/>
      <c r="I8" s="17"/>
      <c r="J8" s="17"/>
      <c r="K8" s="31"/>
      <c r="L8" s="111">
        <f t="shared" si="0"/>
        <v>0</v>
      </c>
      <c r="M8" s="111"/>
      <c r="N8" s="111"/>
      <c r="O8" s="111"/>
      <c r="P8" s="111"/>
      <c r="Q8" s="111"/>
      <c r="R8" s="31"/>
      <c r="S8" s="111">
        <f t="shared" si="1"/>
        <v>0</v>
      </c>
    </row>
    <row r="9" spans="2:19" ht="27" x14ac:dyDescent="0.35">
      <c r="B9" s="30"/>
      <c r="C9" s="30"/>
      <c r="D9" s="166" t="s">
        <v>47</v>
      </c>
      <c r="E9" s="166"/>
      <c r="F9" s="166"/>
      <c r="G9" s="166"/>
      <c r="H9" s="166"/>
      <c r="I9" s="166"/>
      <c r="J9" s="166"/>
      <c r="K9" s="166"/>
      <c r="L9" s="112">
        <f>SUM(L6:L8)</f>
        <v>0</v>
      </c>
      <c r="M9" s="112"/>
      <c r="N9" s="167"/>
      <c r="O9" s="167"/>
      <c r="P9" s="167"/>
      <c r="Q9" s="167"/>
      <c r="R9" s="167"/>
      <c r="S9" s="112">
        <f>SUM(S6:S8)</f>
        <v>0</v>
      </c>
    </row>
  </sheetData>
  <mergeCells count="20">
    <mergeCell ref="B2:E2"/>
    <mergeCell ref="F2:Q2"/>
    <mergeCell ref="S4:S5"/>
    <mergeCell ref="B3:B5"/>
    <mergeCell ref="C3:C5"/>
    <mergeCell ref="D3:D5"/>
    <mergeCell ref="E3:E5"/>
    <mergeCell ref="F3:L3"/>
    <mergeCell ref="M3:S3"/>
    <mergeCell ref="F4:G4"/>
    <mergeCell ref="H4:H5"/>
    <mergeCell ref="I4:J4"/>
    <mergeCell ref="K4:K5"/>
    <mergeCell ref="D9:K9"/>
    <mergeCell ref="N9:R9"/>
    <mergeCell ref="L4:L5"/>
    <mergeCell ref="M4:N4"/>
    <mergeCell ref="O4:O5"/>
    <mergeCell ref="P4:Q4"/>
    <mergeCell ref="R4:R5"/>
  </mergeCells>
  <pageMargins left="0.17" right="0.16" top="0.44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8"/>
  <sheetViews>
    <sheetView workbookViewId="0">
      <selection activeCell="F3" sqref="F3:H3"/>
    </sheetView>
  </sheetViews>
  <sheetFormatPr defaultRowHeight="12.75" x14ac:dyDescent="0.2"/>
  <cols>
    <col min="1" max="1" width="3" customWidth="1"/>
    <col min="2" max="2" width="4.85546875" customWidth="1"/>
    <col min="3" max="3" width="10.28515625" customWidth="1"/>
    <col min="4" max="4" width="9.85546875" customWidth="1"/>
    <col min="5" max="5" width="12.5703125" customWidth="1"/>
    <col min="6" max="6" width="18" customWidth="1"/>
    <col min="7" max="7" width="17.85546875" customWidth="1"/>
    <col min="8" max="8" width="14.5703125" customWidth="1"/>
    <col min="9" max="9" width="16" customWidth="1"/>
    <col min="10" max="10" width="18.85546875" customWidth="1"/>
    <col min="11" max="11" width="16.7109375" customWidth="1"/>
    <col min="12" max="12" width="2.7109375" customWidth="1"/>
  </cols>
  <sheetData>
    <row r="2" spans="2:11" ht="32.25" customHeight="1" x14ac:dyDescent="0.2">
      <c r="B2" s="169" t="s">
        <v>147</v>
      </c>
      <c r="C2" s="169"/>
      <c r="D2" s="169"/>
      <c r="E2" s="168" t="s">
        <v>79</v>
      </c>
      <c r="F2" s="168"/>
      <c r="G2" s="168"/>
      <c r="H2" s="168"/>
      <c r="I2" s="168"/>
      <c r="J2" s="168"/>
      <c r="K2" s="93" t="s">
        <v>109</v>
      </c>
    </row>
    <row r="3" spans="2:11" s="10" customFormat="1" ht="27.75" customHeight="1" x14ac:dyDescent="0.2">
      <c r="B3" s="150" t="s">
        <v>23</v>
      </c>
      <c r="C3" s="150" t="s">
        <v>130</v>
      </c>
      <c r="D3" s="150" t="s">
        <v>13</v>
      </c>
      <c r="E3" s="150" t="s">
        <v>149</v>
      </c>
      <c r="F3" s="150" t="s">
        <v>123</v>
      </c>
      <c r="G3" s="150"/>
      <c r="H3" s="150"/>
      <c r="I3" s="150" t="s">
        <v>124</v>
      </c>
      <c r="J3" s="150"/>
      <c r="K3" s="150"/>
    </row>
    <row r="4" spans="2:11" s="10" customFormat="1" ht="27" customHeight="1" x14ac:dyDescent="0.2">
      <c r="B4" s="150"/>
      <c r="C4" s="150"/>
      <c r="D4" s="150"/>
      <c r="E4" s="150"/>
      <c r="F4" s="92" t="s">
        <v>150</v>
      </c>
      <c r="G4" s="92" t="s">
        <v>151</v>
      </c>
      <c r="H4" s="92" t="s">
        <v>46</v>
      </c>
      <c r="I4" s="92" t="s">
        <v>150</v>
      </c>
      <c r="J4" s="92" t="s">
        <v>151</v>
      </c>
      <c r="K4" s="92" t="s">
        <v>46</v>
      </c>
    </row>
    <row r="5" spans="2:11" ht="15" customHeight="1" x14ac:dyDescent="0.2">
      <c r="B5" s="14">
        <v>1</v>
      </c>
      <c r="C5" s="14"/>
      <c r="D5" s="46"/>
      <c r="E5" s="17"/>
      <c r="F5" s="65">
        <v>0</v>
      </c>
      <c r="G5" s="31">
        <v>0</v>
      </c>
      <c r="H5" s="65">
        <f>F5+G5</f>
        <v>0</v>
      </c>
      <c r="I5" s="65">
        <v>0</v>
      </c>
      <c r="J5" s="31">
        <v>0</v>
      </c>
      <c r="K5" s="70">
        <f>I5+J5</f>
        <v>0</v>
      </c>
    </row>
    <row r="6" spans="2:11" ht="15" customHeight="1" x14ac:dyDescent="0.2">
      <c r="B6" s="14">
        <v>2</v>
      </c>
      <c r="C6" s="14"/>
      <c r="D6" s="46"/>
      <c r="E6" s="17"/>
      <c r="F6" s="65"/>
      <c r="G6" s="31"/>
      <c r="H6" s="70">
        <f t="shared" ref="H6:H7" si="0">F6+G6</f>
        <v>0</v>
      </c>
      <c r="I6" s="65"/>
      <c r="J6" s="31"/>
      <c r="K6" s="70">
        <f t="shared" ref="K6:K7" si="1">I6+J6</f>
        <v>0</v>
      </c>
    </row>
    <row r="7" spans="2:11" ht="15" customHeight="1" x14ac:dyDescent="0.2">
      <c r="B7" s="14">
        <v>3</v>
      </c>
      <c r="C7" s="14"/>
      <c r="D7" s="46"/>
      <c r="E7" s="17"/>
      <c r="F7" s="65"/>
      <c r="G7" s="31"/>
      <c r="H7" s="70">
        <f t="shared" si="0"/>
        <v>0</v>
      </c>
      <c r="I7" s="65"/>
      <c r="J7" s="31"/>
      <c r="K7" s="70">
        <f t="shared" si="1"/>
        <v>0</v>
      </c>
    </row>
    <row r="8" spans="2:11" ht="27.75" customHeight="1" x14ac:dyDescent="0.35">
      <c r="B8" s="30"/>
      <c r="C8" s="30"/>
      <c r="D8" s="166" t="s">
        <v>47</v>
      </c>
      <c r="E8" s="166"/>
      <c r="F8" s="166"/>
      <c r="G8" s="166"/>
      <c r="H8" s="64">
        <f>SUM(H5:H7)</f>
        <v>0</v>
      </c>
      <c r="I8" s="167"/>
      <c r="J8" s="167"/>
      <c r="K8" s="64">
        <f>SUM(K5:K7)</f>
        <v>0</v>
      </c>
    </row>
  </sheetData>
  <mergeCells count="10">
    <mergeCell ref="E2:J2"/>
    <mergeCell ref="I3:K3"/>
    <mergeCell ref="I8:J8"/>
    <mergeCell ref="B2:D2"/>
    <mergeCell ref="C3:C4"/>
    <mergeCell ref="D8:G8"/>
    <mergeCell ref="B3:B4"/>
    <mergeCell ref="D3:D4"/>
    <mergeCell ref="E3:E4"/>
    <mergeCell ref="F3:H3"/>
  </mergeCells>
  <pageMargins left="0.24" right="0.32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8"/>
  <sheetViews>
    <sheetView workbookViewId="0">
      <selection activeCell="G18" sqref="G18"/>
    </sheetView>
  </sheetViews>
  <sheetFormatPr defaultRowHeight="12.75" x14ac:dyDescent="0.2"/>
  <cols>
    <col min="1" max="1" width="3" customWidth="1"/>
    <col min="2" max="2" width="4.85546875" customWidth="1"/>
    <col min="3" max="3" width="10.28515625" customWidth="1"/>
    <col min="4" max="4" width="9.85546875" customWidth="1"/>
    <col min="5" max="5" width="12.5703125" customWidth="1"/>
    <col min="6" max="6" width="18" customWidth="1"/>
    <col min="7" max="7" width="17.85546875" customWidth="1"/>
    <col min="8" max="8" width="14.5703125" customWidth="1"/>
    <col min="9" max="9" width="16" customWidth="1"/>
    <col min="10" max="10" width="18.85546875" customWidth="1"/>
    <col min="11" max="11" width="16.7109375" customWidth="1"/>
    <col min="12" max="12" width="2.7109375" customWidth="1"/>
  </cols>
  <sheetData>
    <row r="1" spans="2:11" ht="18.75" customHeight="1" x14ac:dyDescent="0.2"/>
    <row r="2" spans="2:11" ht="38.25" customHeight="1" x14ac:dyDescent="0.2">
      <c r="B2" s="169" t="s">
        <v>148</v>
      </c>
      <c r="C2" s="169"/>
      <c r="D2" s="169"/>
      <c r="E2" s="170" t="s">
        <v>79</v>
      </c>
      <c r="F2" s="170"/>
      <c r="G2" s="170"/>
      <c r="H2" s="170"/>
      <c r="I2" s="170"/>
      <c r="J2" s="170"/>
      <c r="K2" s="113" t="s">
        <v>109</v>
      </c>
    </row>
    <row r="3" spans="2:11" ht="27" customHeight="1" x14ac:dyDescent="0.2">
      <c r="B3" s="150" t="s">
        <v>23</v>
      </c>
      <c r="C3" s="150" t="s">
        <v>130</v>
      </c>
      <c r="D3" s="150" t="s">
        <v>13</v>
      </c>
      <c r="E3" s="150" t="s">
        <v>149</v>
      </c>
      <c r="F3" s="150" t="s">
        <v>123</v>
      </c>
      <c r="G3" s="150"/>
      <c r="H3" s="150"/>
      <c r="I3" s="150" t="s">
        <v>124</v>
      </c>
      <c r="J3" s="150"/>
      <c r="K3" s="150"/>
    </row>
    <row r="4" spans="2:11" ht="28.5" customHeight="1" x14ac:dyDescent="0.2">
      <c r="B4" s="150"/>
      <c r="C4" s="150"/>
      <c r="D4" s="150"/>
      <c r="E4" s="150"/>
      <c r="F4" s="110" t="s">
        <v>118</v>
      </c>
      <c r="G4" s="110" t="s">
        <v>119</v>
      </c>
      <c r="H4" s="110" t="s">
        <v>46</v>
      </c>
      <c r="I4" s="110" t="s">
        <v>118</v>
      </c>
      <c r="J4" s="110" t="s">
        <v>119</v>
      </c>
      <c r="K4" s="110" t="s">
        <v>46</v>
      </c>
    </row>
    <row r="5" spans="2:11" ht="15" customHeight="1" x14ac:dyDescent="0.2">
      <c r="B5" s="14">
        <v>1</v>
      </c>
      <c r="C5" s="14"/>
      <c r="D5" s="46"/>
      <c r="E5" s="17"/>
      <c r="F5" s="111">
        <v>0</v>
      </c>
      <c r="G5" s="31">
        <v>0</v>
      </c>
      <c r="H5" s="111">
        <f>F5+G5</f>
        <v>0</v>
      </c>
      <c r="I5" s="111">
        <v>0</v>
      </c>
      <c r="J5" s="31">
        <v>0</v>
      </c>
      <c r="K5" s="111">
        <f>I5+J5</f>
        <v>0</v>
      </c>
    </row>
    <row r="6" spans="2:11" ht="15" customHeight="1" x14ac:dyDescent="0.2">
      <c r="B6" s="14">
        <v>2</v>
      </c>
      <c r="C6" s="14"/>
      <c r="D6" s="46"/>
      <c r="E6" s="17"/>
      <c r="F6" s="111"/>
      <c r="G6" s="31"/>
      <c r="H6" s="111">
        <f t="shared" ref="H6:H7" si="0">F6+G6</f>
        <v>0</v>
      </c>
      <c r="I6" s="111"/>
      <c r="J6" s="31"/>
      <c r="K6" s="111">
        <f t="shared" ref="K6:K7" si="1">I6+J6</f>
        <v>0</v>
      </c>
    </row>
    <row r="7" spans="2:11" ht="15" customHeight="1" x14ac:dyDescent="0.2">
      <c r="B7" s="14">
        <v>3</v>
      </c>
      <c r="C7" s="14"/>
      <c r="D7" s="46"/>
      <c r="E7" s="17"/>
      <c r="F7" s="111"/>
      <c r="G7" s="31"/>
      <c r="H7" s="111">
        <f t="shared" si="0"/>
        <v>0</v>
      </c>
      <c r="I7" s="111"/>
      <c r="J7" s="31"/>
      <c r="K7" s="111">
        <f t="shared" si="1"/>
        <v>0</v>
      </c>
    </row>
    <row r="8" spans="2:11" ht="27" x14ac:dyDescent="0.35">
      <c r="B8" s="30"/>
      <c r="C8" s="30"/>
      <c r="D8" s="166" t="s">
        <v>47</v>
      </c>
      <c r="E8" s="166"/>
      <c r="F8" s="166"/>
      <c r="G8" s="166"/>
      <c r="H8" s="112">
        <f>SUM(H5:H7)</f>
        <v>0</v>
      </c>
      <c r="I8" s="167"/>
      <c r="J8" s="167"/>
      <c r="K8" s="112">
        <f>SUM(K5:K7)</f>
        <v>0</v>
      </c>
    </row>
  </sheetData>
  <mergeCells count="10">
    <mergeCell ref="D8:G8"/>
    <mergeCell ref="I8:J8"/>
    <mergeCell ref="B2:D2"/>
    <mergeCell ref="E2:J2"/>
    <mergeCell ref="B3:B4"/>
    <mergeCell ref="C3:C4"/>
    <mergeCell ref="D3:D4"/>
    <mergeCell ref="E3:E4"/>
    <mergeCell ref="F3:H3"/>
    <mergeCell ref="I3:K3"/>
  </mergeCells>
  <pageMargins left="0.24" right="0.32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12"/>
  <sheetViews>
    <sheetView showWhiteSpace="0" zoomScalePageLayoutView="75" workbookViewId="0">
      <selection activeCell="K9" sqref="K9"/>
    </sheetView>
  </sheetViews>
  <sheetFormatPr defaultRowHeight="12.75" x14ac:dyDescent="0.2"/>
  <cols>
    <col min="1" max="1" width="4.85546875" style="1" customWidth="1"/>
    <col min="2" max="2" width="7.7109375" style="1" customWidth="1"/>
    <col min="3" max="3" width="15.7109375" style="1" customWidth="1"/>
    <col min="4" max="4" width="17.42578125" style="1" customWidth="1"/>
    <col min="5" max="5" width="18.140625" style="4" customWidth="1"/>
    <col min="6" max="6" width="15.140625" style="1" customWidth="1"/>
    <col min="7" max="7" width="18.7109375" style="1" customWidth="1"/>
    <col min="8" max="8" width="15.140625" style="1" customWidth="1"/>
    <col min="9" max="9" width="14.140625" style="1" customWidth="1"/>
    <col min="10" max="10" width="4.7109375" style="1" customWidth="1"/>
    <col min="11" max="16384" width="9.140625" style="1"/>
  </cols>
  <sheetData>
    <row r="2" spans="2:9" ht="26.25" customHeight="1" x14ac:dyDescent="0.2">
      <c r="B2" s="171" t="s">
        <v>77</v>
      </c>
      <c r="C2" s="171"/>
      <c r="D2" s="171"/>
      <c r="E2" s="171"/>
      <c r="F2" s="171"/>
      <c r="G2" s="171"/>
      <c r="H2" s="172" t="s">
        <v>109</v>
      </c>
      <c r="I2" s="172"/>
    </row>
    <row r="3" spans="2:9" s="4" customFormat="1" ht="31.5" customHeight="1" x14ac:dyDescent="0.2">
      <c r="B3" s="43" t="s">
        <v>4</v>
      </c>
      <c r="C3" s="68" t="s">
        <v>130</v>
      </c>
      <c r="D3" s="43" t="s">
        <v>31</v>
      </c>
      <c r="E3" s="43" t="s">
        <v>12</v>
      </c>
      <c r="F3" s="43" t="s">
        <v>3</v>
      </c>
      <c r="G3" s="43" t="s">
        <v>78</v>
      </c>
      <c r="H3" s="48" t="s">
        <v>69</v>
      </c>
      <c r="I3" s="43" t="s">
        <v>55</v>
      </c>
    </row>
    <row r="4" spans="2:9" s="4" customFormat="1" ht="14.25" customHeight="1" x14ac:dyDescent="0.2">
      <c r="B4" s="68">
        <v>1</v>
      </c>
      <c r="C4" s="46">
        <v>2</v>
      </c>
      <c r="D4" s="68">
        <v>3</v>
      </c>
      <c r="E4" s="68">
        <v>4</v>
      </c>
      <c r="F4" s="46">
        <v>5</v>
      </c>
      <c r="G4" s="46">
        <v>6</v>
      </c>
      <c r="H4" s="68">
        <v>7</v>
      </c>
      <c r="I4" s="46" t="s">
        <v>157</v>
      </c>
    </row>
    <row r="5" spans="2:9" s="4" customFormat="1" ht="19.5" customHeight="1" x14ac:dyDescent="0.2">
      <c r="B5" s="43">
        <v>1</v>
      </c>
      <c r="C5" s="49" t="s">
        <v>35</v>
      </c>
      <c r="D5" s="66" t="s">
        <v>191</v>
      </c>
      <c r="E5" s="94" t="s">
        <v>211</v>
      </c>
      <c r="F5" s="49" t="s">
        <v>209</v>
      </c>
      <c r="G5" s="49">
        <v>0</v>
      </c>
      <c r="H5" s="49">
        <v>0</v>
      </c>
      <c r="I5" s="28">
        <f>G5+H5</f>
        <v>0</v>
      </c>
    </row>
    <row r="6" spans="2:9" ht="17.25" customHeight="1" x14ac:dyDescent="0.2">
      <c r="B6" s="110">
        <v>2</v>
      </c>
      <c r="C6" s="110"/>
      <c r="D6" s="46"/>
      <c r="E6" s="111"/>
      <c r="F6" s="110"/>
      <c r="G6" s="49">
        <v>0</v>
      </c>
      <c r="H6" s="49">
        <v>0</v>
      </c>
      <c r="I6" s="28">
        <f t="shared" ref="I6:I8" si="0">G6+H6</f>
        <v>0</v>
      </c>
    </row>
    <row r="7" spans="2:9" ht="18" customHeight="1" x14ac:dyDescent="0.2">
      <c r="B7" s="110">
        <v>3</v>
      </c>
      <c r="C7" s="110"/>
      <c r="D7" s="46"/>
      <c r="E7" s="111"/>
      <c r="F7" s="110"/>
      <c r="G7" s="49">
        <v>0</v>
      </c>
      <c r="H7" s="49">
        <v>0</v>
      </c>
      <c r="I7" s="28">
        <f t="shared" si="0"/>
        <v>0</v>
      </c>
    </row>
    <row r="8" spans="2:9" ht="19.5" customHeight="1" x14ac:dyDescent="0.2">
      <c r="B8" s="110">
        <v>4</v>
      </c>
      <c r="C8" s="110"/>
      <c r="D8" s="46"/>
      <c r="E8" s="111"/>
      <c r="F8" s="110"/>
      <c r="G8" s="49">
        <v>0</v>
      </c>
      <c r="H8" s="49">
        <v>0</v>
      </c>
      <c r="I8" s="28">
        <f t="shared" si="0"/>
        <v>0</v>
      </c>
    </row>
    <row r="9" spans="2:9" ht="15.75" x14ac:dyDescent="0.25">
      <c r="E9" s="23"/>
      <c r="F9" s="23"/>
      <c r="I9" s="23"/>
    </row>
    <row r="10" spans="2:9" ht="18.75" x14ac:dyDescent="0.3">
      <c r="E10" s="23"/>
      <c r="G10" s="20"/>
      <c r="H10" s="20"/>
      <c r="I10" s="23"/>
    </row>
    <row r="11" spans="2:9" ht="18.75" x14ac:dyDescent="0.3">
      <c r="E11" s="23"/>
      <c r="G11" s="20"/>
      <c r="H11" s="20"/>
      <c r="I11" s="23"/>
    </row>
    <row r="12" spans="2:9" ht="18.75" x14ac:dyDescent="0.3">
      <c r="E12" s="23"/>
      <c r="G12" s="20"/>
      <c r="H12" s="20"/>
      <c r="I12" s="23"/>
    </row>
  </sheetData>
  <mergeCells count="2">
    <mergeCell ref="B2:G2"/>
    <mergeCell ref="H2:I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1"/>
  <sheetViews>
    <sheetView showWhiteSpace="0" zoomScalePageLayoutView="75" workbookViewId="0">
      <selection activeCell="D7" sqref="D7"/>
    </sheetView>
  </sheetViews>
  <sheetFormatPr defaultRowHeight="12.75" x14ac:dyDescent="0.2"/>
  <cols>
    <col min="1" max="1" width="4.85546875" style="1" customWidth="1"/>
    <col min="2" max="2" width="6.28515625" style="1" customWidth="1"/>
    <col min="3" max="3" width="16.85546875" style="1" customWidth="1"/>
    <col min="4" max="4" width="20.140625" style="4" customWidth="1"/>
    <col min="5" max="6" width="22" style="4" customWidth="1"/>
    <col min="7" max="7" width="14.42578125" style="1" customWidth="1"/>
    <col min="8" max="8" width="15.5703125" style="1" customWidth="1"/>
    <col min="9" max="16384" width="9.140625" style="1"/>
  </cols>
  <sheetData>
    <row r="1" spans="2:7" ht="26.25" customHeight="1" x14ac:dyDescent="0.2"/>
    <row r="2" spans="2:7" ht="24" customHeight="1" x14ac:dyDescent="0.2">
      <c r="B2" s="122" t="s">
        <v>80</v>
      </c>
      <c r="C2" s="122"/>
      <c r="D2" s="122"/>
      <c r="E2" s="122"/>
      <c r="F2" s="122"/>
      <c r="G2" s="122"/>
    </row>
    <row r="3" spans="2:7" s="4" customFormat="1" ht="19.5" customHeight="1" x14ac:dyDescent="0.2">
      <c r="B3" s="43" t="s">
        <v>4</v>
      </c>
      <c r="C3" s="68" t="s">
        <v>130</v>
      </c>
      <c r="D3" s="68" t="s">
        <v>159</v>
      </c>
      <c r="E3" s="68" t="s">
        <v>158</v>
      </c>
      <c r="F3" s="68" t="s">
        <v>160</v>
      </c>
      <c r="G3" s="43" t="s">
        <v>2</v>
      </c>
    </row>
    <row r="4" spans="2:7" s="4" customFormat="1" ht="14.25" customHeight="1" x14ac:dyDescent="0.2">
      <c r="B4" s="43">
        <v>1</v>
      </c>
      <c r="C4" s="68"/>
      <c r="D4" s="13"/>
      <c r="E4" s="70"/>
      <c r="F4" s="70"/>
      <c r="G4" s="28"/>
    </row>
    <row r="5" spans="2:7" x14ac:dyDescent="0.2">
      <c r="B5" s="46">
        <v>2</v>
      </c>
      <c r="C5" s="110"/>
      <c r="D5" s="111"/>
      <c r="E5" s="111"/>
      <c r="F5" s="111"/>
      <c r="G5" s="28"/>
    </row>
    <row r="6" spans="2:7" ht="15.75" x14ac:dyDescent="0.25">
      <c r="D6" s="23"/>
      <c r="E6" s="23"/>
      <c r="F6" s="23"/>
      <c r="G6" s="23"/>
    </row>
    <row r="7" spans="2:7" ht="15.75" x14ac:dyDescent="0.25">
      <c r="D7" s="23"/>
      <c r="E7" s="23"/>
      <c r="F7" s="23"/>
      <c r="G7" s="23"/>
    </row>
    <row r="8" spans="2:7" ht="15.75" x14ac:dyDescent="0.25">
      <c r="D8" s="23"/>
      <c r="E8" s="23"/>
      <c r="F8" s="23"/>
      <c r="G8" s="23"/>
    </row>
    <row r="9" spans="2:7" ht="15.75" x14ac:dyDescent="0.25">
      <c r="D9" s="23"/>
      <c r="E9" s="23"/>
      <c r="F9" s="23"/>
      <c r="G9" s="23"/>
    </row>
    <row r="10" spans="2:7" ht="15.75" x14ac:dyDescent="0.25">
      <c r="D10" s="23"/>
      <c r="E10" s="23"/>
      <c r="F10" s="23"/>
      <c r="G10" s="23"/>
    </row>
    <row r="11" spans="2:7" ht="15.75" x14ac:dyDescent="0.25">
      <c r="D11" s="23"/>
      <c r="E11" s="23"/>
      <c r="F11" s="23"/>
      <c r="G11" s="23"/>
    </row>
  </sheetData>
  <mergeCells count="1">
    <mergeCell ref="B2:G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7"/>
  <sheetViews>
    <sheetView showWhiteSpace="0" zoomScalePageLayoutView="75" workbookViewId="0">
      <pane ySplit="4" topLeftCell="A17" activePane="bottomLeft" state="frozen"/>
      <selection pane="bottomLeft" activeCell="P9" sqref="P9"/>
    </sheetView>
  </sheetViews>
  <sheetFormatPr defaultRowHeight="12.75" x14ac:dyDescent="0.2"/>
  <cols>
    <col min="1" max="1" width="2.42578125" style="1" customWidth="1"/>
    <col min="2" max="2" width="6.140625" style="1" customWidth="1"/>
    <col min="3" max="3" width="9.85546875" style="1" customWidth="1"/>
    <col min="4" max="4" width="9.7109375" style="1" customWidth="1"/>
    <col min="5" max="5" width="9.5703125" style="1" customWidth="1"/>
    <col min="6" max="6" width="10.42578125" style="4" customWidth="1"/>
    <col min="7" max="7" width="15" style="1" customWidth="1"/>
    <col min="8" max="8" width="16" style="1" customWidth="1"/>
    <col min="9" max="9" width="9" style="1" customWidth="1"/>
    <col min="10" max="10" width="13.140625" style="1" customWidth="1"/>
    <col min="11" max="11" width="10.5703125" style="1" customWidth="1"/>
    <col min="12" max="12" width="11.28515625" style="1" customWidth="1"/>
    <col min="13" max="13" width="1.5703125" style="1" customWidth="1"/>
    <col min="14" max="14" width="3" style="1" customWidth="1"/>
    <col min="15" max="16384" width="9.140625" style="1"/>
  </cols>
  <sheetData>
    <row r="1" spans="2:14" ht="5.25" customHeight="1" x14ac:dyDescent="0.2"/>
    <row r="2" spans="2:14" ht="21" customHeight="1" x14ac:dyDescent="0.2">
      <c r="B2" s="173" t="s">
        <v>81</v>
      </c>
      <c r="C2" s="173"/>
      <c r="D2" s="173"/>
      <c r="E2" s="173"/>
      <c r="F2" s="173"/>
      <c r="G2" s="173"/>
      <c r="H2" s="173"/>
      <c r="I2" s="173"/>
      <c r="J2" s="173"/>
      <c r="K2" s="174" t="s">
        <v>128</v>
      </c>
      <c r="L2" s="174"/>
    </row>
    <row r="3" spans="2:14" s="4" customFormat="1" ht="39" customHeight="1" x14ac:dyDescent="0.2">
      <c r="B3" s="9" t="s">
        <v>4</v>
      </c>
      <c r="C3" s="68" t="s">
        <v>130</v>
      </c>
      <c r="D3" s="68" t="s">
        <v>31</v>
      </c>
      <c r="E3" s="9" t="s">
        <v>52</v>
      </c>
      <c r="F3" s="48" t="s">
        <v>127</v>
      </c>
      <c r="G3" s="48" t="s">
        <v>125</v>
      </c>
      <c r="H3" s="48" t="s">
        <v>126</v>
      </c>
      <c r="I3" s="9" t="s">
        <v>0</v>
      </c>
      <c r="J3" s="43" t="s">
        <v>82</v>
      </c>
      <c r="K3" s="43" t="s">
        <v>83</v>
      </c>
      <c r="L3" s="43" t="s">
        <v>84</v>
      </c>
    </row>
    <row r="4" spans="2:14" s="4" customFormat="1" ht="12.75" customHeight="1" x14ac:dyDescent="0.2">
      <c r="B4" s="92">
        <v>1</v>
      </c>
      <c r="C4" s="46">
        <v>2</v>
      </c>
      <c r="D4" s="92">
        <v>3</v>
      </c>
      <c r="E4" s="92">
        <v>4</v>
      </c>
      <c r="F4" s="46">
        <v>5</v>
      </c>
      <c r="G4" s="92">
        <v>6</v>
      </c>
      <c r="H4" s="27">
        <v>7</v>
      </c>
      <c r="I4" s="92" t="s">
        <v>173</v>
      </c>
      <c r="J4" s="46">
        <v>9</v>
      </c>
      <c r="K4" s="92">
        <v>10</v>
      </c>
      <c r="L4" s="74">
        <v>11</v>
      </c>
    </row>
    <row r="5" spans="2:14" s="4" customFormat="1" ht="12.75" customHeight="1" x14ac:dyDescent="0.2">
      <c r="B5" s="9">
        <v>1</v>
      </c>
      <c r="C5" s="49" t="s">
        <v>35</v>
      </c>
      <c r="D5" s="49" t="s">
        <v>191</v>
      </c>
      <c r="E5" s="49" t="s">
        <v>191</v>
      </c>
      <c r="F5" s="66">
        <v>0</v>
      </c>
      <c r="G5" s="94">
        <v>0</v>
      </c>
      <c r="H5" s="49">
        <v>0</v>
      </c>
      <c r="I5" s="28">
        <f>G5+H5</f>
        <v>0</v>
      </c>
      <c r="J5" s="66">
        <v>0</v>
      </c>
      <c r="K5" s="66">
        <v>0</v>
      </c>
      <c r="L5" s="66">
        <v>0</v>
      </c>
    </row>
    <row r="6" spans="2:14" s="4" customFormat="1" ht="12.75" customHeight="1" x14ac:dyDescent="0.2">
      <c r="B6" s="9">
        <v>2</v>
      </c>
      <c r="C6" s="68"/>
      <c r="D6" s="68"/>
      <c r="E6" s="43"/>
      <c r="F6" s="2"/>
      <c r="G6" s="17"/>
      <c r="H6" s="9"/>
      <c r="I6" s="28">
        <f t="shared" ref="I6:I24" si="0">G6+H6</f>
        <v>0</v>
      </c>
      <c r="J6" s="2"/>
      <c r="K6" s="2"/>
      <c r="L6" s="46"/>
    </row>
    <row r="7" spans="2:14" s="4" customFormat="1" ht="12.75" customHeight="1" x14ac:dyDescent="0.2">
      <c r="B7" s="9">
        <v>3</v>
      </c>
      <c r="C7" s="68"/>
      <c r="D7" s="68"/>
      <c r="E7" s="9"/>
      <c r="F7" s="2"/>
      <c r="G7" s="17"/>
      <c r="H7" s="9"/>
      <c r="I7" s="28">
        <f t="shared" si="0"/>
        <v>0</v>
      </c>
      <c r="J7" s="2"/>
      <c r="K7" s="2"/>
      <c r="L7" s="46"/>
    </row>
    <row r="8" spans="2:14" s="12" customFormat="1" ht="15" customHeight="1" x14ac:dyDescent="0.2">
      <c r="B8" s="110">
        <v>4</v>
      </c>
      <c r="C8" s="46"/>
      <c r="D8" s="46"/>
      <c r="E8" s="46"/>
      <c r="F8" s="46"/>
      <c r="G8" s="46"/>
      <c r="H8" s="46"/>
      <c r="I8" s="28">
        <f t="shared" si="0"/>
        <v>0</v>
      </c>
      <c r="J8" s="46"/>
      <c r="K8" s="46"/>
      <c r="L8" s="46"/>
    </row>
    <row r="9" spans="2:14" s="12" customFormat="1" ht="15" customHeight="1" x14ac:dyDescent="0.2">
      <c r="B9" s="110">
        <v>5</v>
      </c>
      <c r="C9" s="46"/>
      <c r="D9" s="46"/>
      <c r="E9" s="46"/>
      <c r="F9" s="46"/>
      <c r="G9" s="46"/>
      <c r="H9" s="46"/>
      <c r="I9" s="28">
        <f t="shared" si="0"/>
        <v>0</v>
      </c>
      <c r="J9" s="46"/>
      <c r="K9" s="46"/>
      <c r="L9" s="46"/>
    </row>
    <row r="10" spans="2:14" s="12" customFormat="1" ht="15" customHeight="1" x14ac:dyDescent="0.2">
      <c r="B10" s="110">
        <v>6</v>
      </c>
      <c r="C10" s="46"/>
      <c r="D10" s="46"/>
      <c r="E10" s="46"/>
      <c r="F10" s="46"/>
      <c r="G10" s="46"/>
      <c r="H10" s="46"/>
      <c r="I10" s="28">
        <f t="shared" si="0"/>
        <v>0</v>
      </c>
      <c r="J10" s="46"/>
      <c r="K10" s="46"/>
      <c r="L10" s="46"/>
    </row>
    <row r="11" spans="2:14" s="37" customFormat="1" ht="17.25" customHeight="1" x14ac:dyDescent="0.2">
      <c r="B11" s="110">
        <v>7</v>
      </c>
      <c r="C11" s="34"/>
      <c r="D11" s="34"/>
      <c r="E11" s="34"/>
      <c r="F11" s="118"/>
      <c r="G11" s="118"/>
      <c r="H11" s="118"/>
      <c r="I11" s="28">
        <f t="shared" si="0"/>
        <v>0</v>
      </c>
      <c r="J11" s="34"/>
      <c r="K11" s="34"/>
      <c r="L11" s="34"/>
      <c r="M11" s="32"/>
      <c r="N11" s="32"/>
    </row>
    <row r="12" spans="2:14" x14ac:dyDescent="0.2">
      <c r="B12" s="110">
        <v>8</v>
      </c>
      <c r="C12" s="25"/>
      <c r="D12" s="25"/>
      <c r="E12" s="25"/>
      <c r="F12" s="74"/>
      <c r="G12" s="25"/>
      <c r="H12" s="25"/>
      <c r="I12" s="28">
        <f t="shared" si="0"/>
        <v>0</v>
      </c>
      <c r="J12" s="25"/>
      <c r="K12" s="25"/>
      <c r="L12" s="25"/>
    </row>
    <row r="13" spans="2:14" x14ac:dyDescent="0.2">
      <c r="B13" s="110">
        <v>9</v>
      </c>
      <c r="C13" s="25"/>
      <c r="D13" s="25"/>
      <c r="E13" s="25"/>
      <c r="F13" s="74"/>
      <c r="G13" s="25"/>
      <c r="H13" s="25"/>
      <c r="I13" s="28">
        <f t="shared" si="0"/>
        <v>0</v>
      </c>
      <c r="J13" s="25"/>
      <c r="K13" s="25"/>
      <c r="L13" s="25"/>
    </row>
    <row r="14" spans="2:14" ht="15" x14ac:dyDescent="0.25">
      <c r="B14" s="110">
        <v>10</v>
      </c>
      <c r="C14" s="25"/>
      <c r="D14" s="25"/>
      <c r="E14" s="25"/>
      <c r="F14" s="74"/>
      <c r="G14" s="25"/>
      <c r="H14" s="25"/>
      <c r="I14" s="28">
        <f t="shared" si="0"/>
        <v>0</v>
      </c>
      <c r="J14" s="25"/>
      <c r="K14" s="119"/>
      <c r="L14" s="25"/>
    </row>
    <row r="15" spans="2:14" ht="15" x14ac:dyDescent="0.25">
      <c r="B15" s="110">
        <v>11</v>
      </c>
      <c r="C15" s="25"/>
      <c r="D15" s="25"/>
      <c r="E15" s="25"/>
      <c r="F15" s="74"/>
      <c r="G15" s="25"/>
      <c r="H15" s="25"/>
      <c r="I15" s="28">
        <f t="shared" si="0"/>
        <v>0</v>
      </c>
      <c r="J15" s="25"/>
      <c r="K15" s="119"/>
      <c r="L15" s="25"/>
    </row>
    <row r="16" spans="2:14" ht="15" x14ac:dyDescent="0.25">
      <c r="B16" s="110">
        <v>12</v>
      </c>
      <c r="C16" s="25"/>
      <c r="D16" s="25"/>
      <c r="E16" s="25"/>
      <c r="F16" s="74"/>
      <c r="G16" s="25"/>
      <c r="H16" s="25"/>
      <c r="I16" s="28">
        <f t="shared" si="0"/>
        <v>0</v>
      </c>
      <c r="J16" s="25"/>
      <c r="K16" s="119"/>
      <c r="L16" s="25"/>
    </row>
    <row r="17" spans="2:12" x14ac:dyDescent="0.2">
      <c r="B17" s="110">
        <v>13</v>
      </c>
      <c r="C17" s="25"/>
      <c r="D17" s="25"/>
      <c r="E17" s="25"/>
      <c r="F17" s="74"/>
      <c r="G17" s="25"/>
      <c r="H17" s="25"/>
      <c r="I17" s="28">
        <f t="shared" si="0"/>
        <v>0</v>
      </c>
      <c r="J17" s="25"/>
      <c r="K17" s="25"/>
      <c r="L17" s="25"/>
    </row>
    <row r="18" spans="2:12" x14ac:dyDescent="0.2">
      <c r="B18" s="110">
        <v>14</v>
      </c>
      <c r="C18" s="25"/>
      <c r="D18" s="25"/>
      <c r="E18" s="25"/>
      <c r="F18" s="74"/>
      <c r="G18" s="25"/>
      <c r="H18" s="25"/>
      <c r="I18" s="28">
        <f t="shared" si="0"/>
        <v>0</v>
      </c>
      <c r="J18" s="25"/>
      <c r="K18" s="25"/>
      <c r="L18" s="25"/>
    </row>
    <row r="19" spans="2:12" x14ac:dyDescent="0.2">
      <c r="B19" s="110">
        <v>15</v>
      </c>
      <c r="C19" s="25"/>
      <c r="D19" s="25"/>
      <c r="E19" s="25"/>
      <c r="F19" s="74"/>
      <c r="G19" s="25"/>
      <c r="H19" s="25"/>
      <c r="I19" s="28">
        <f t="shared" si="0"/>
        <v>0</v>
      </c>
      <c r="J19" s="25"/>
      <c r="K19" s="25"/>
      <c r="L19" s="25"/>
    </row>
    <row r="20" spans="2:12" x14ac:dyDescent="0.2">
      <c r="B20" s="110">
        <v>16</v>
      </c>
      <c r="C20" s="25"/>
      <c r="D20" s="25"/>
      <c r="E20" s="25"/>
      <c r="F20" s="74"/>
      <c r="G20" s="25"/>
      <c r="H20" s="25"/>
      <c r="I20" s="28">
        <f t="shared" si="0"/>
        <v>0</v>
      </c>
      <c r="J20" s="25"/>
      <c r="K20" s="25"/>
      <c r="L20" s="25"/>
    </row>
    <row r="21" spans="2:12" x14ac:dyDescent="0.2">
      <c r="B21" s="110">
        <v>17</v>
      </c>
      <c r="C21" s="25"/>
      <c r="D21" s="25"/>
      <c r="E21" s="25"/>
      <c r="F21" s="74"/>
      <c r="G21" s="25"/>
      <c r="H21" s="25"/>
      <c r="I21" s="28">
        <f t="shared" si="0"/>
        <v>0</v>
      </c>
      <c r="J21" s="25"/>
      <c r="K21" s="25"/>
      <c r="L21" s="25"/>
    </row>
    <row r="22" spans="2:12" x14ac:dyDescent="0.2">
      <c r="B22" s="110">
        <v>18</v>
      </c>
      <c r="C22" s="25"/>
      <c r="D22" s="25"/>
      <c r="E22" s="25"/>
      <c r="F22" s="74"/>
      <c r="G22" s="25"/>
      <c r="H22" s="25"/>
      <c r="I22" s="28">
        <f t="shared" si="0"/>
        <v>0</v>
      </c>
      <c r="J22" s="25"/>
      <c r="K22" s="25"/>
      <c r="L22" s="25"/>
    </row>
    <row r="23" spans="2:12" x14ac:dyDescent="0.2">
      <c r="B23" s="110">
        <v>19</v>
      </c>
      <c r="C23" s="25"/>
      <c r="D23" s="25"/>
      <c r="E23" s="25"/>
      <c r="F23" s="74"/>
      <c r="G23" s="25"/>
      <c r="H23" s="25"/>
      <c r="I23" s="28">
        <f t="shared" si="0"/>
        <v>0</v>
      </c>
      <c r="J23" s="25"/>
      <c r="K23" s="25"/>
      <c r="L23" s="25"/>
    </row>
    <row r="24" spans="2:12" x14ac:dyDescent="0.2">
      <c r="B24" s="110">
        <v>20</v>
      </c>
      <c r="C24" s="25"/>
      <c r="D24" s="25"/>
      <c r="E24" s="25"/>
      <c r="F24" s="74"/>
      <c r="G24" s="25"/>
      <c r="H24" s="25"/>
      <c r="I24" s="28">
        <f t="shared" si="0"/>
        <v>0</v>
      </c>
      <c r="J24" s="25"/>
      <c r="K24" s="25"/>
      <c r="L24" s="25"/>
    </row>
    <row r="25" spans="2:12" x14ac:dyDescent="0.2">
      <c r="B25" s="25"/>
      <c r="C25" s="25"/>
      <c r="D25" s="25"/>
      <c r="E25" s="25"/>
      <c r="F25" s="74"/>
      <c r="G25" s="25"/>
      <c r="H25" s="25"/>
      <c r="I25" s="25"/>
      <c r="J25" s="25"/>
      <c r="K25" s="25"/>
      <c r="L25" s="25"/>
    </row>
    <row r="26" spans="2:12" x14ac:dyDescent="0.2">
      <c r="B26" s="25"/>
      <c r="C26" s="25"/>
      <c r="D26" s="25"/>
      <c r="E26" s="25"/>
      <c r="F26" s="74"/>
      <c r="G26" s="25"/>
      <c r="H26" s="25"/>
      <c r="I26" s="25"/>
      <c r="J26" s="25"/>
      <c r="K26" s="25"/>
      <c r="L26" s="25"/>
    </row>
    <row r="27" spans="2:12" ht="18.75" x14ac:dyDescent="0.3">
      <c r="B27" s="175" t="s">
        <v>136</v>
      </c>
      <c r="C27" s="176"/>
      <c r="D27" s="176"/>
      <c r="E27" s="177"/>
      <c r="F27" s="114">
        <f>SUM(F5:F26)</f>
        <v>0</v>
      </c>
      <c r="G27" s="114">
        <f t="shared" ref="G27:L27" si="1">SUM(G5:G26)</f>
        <v>0</v>
      </c>
      <c r="H27" s="114">
        <f t="shared" si="1"/>
        <v>0</v>
      </c>
      <c r="I27" s="114">
        <f t="shared" si="1"/>
        <v>0</v>
      </c>
      <c r="J27" s="114">
        <f t="shared" si="1"/>
        <v>0</v>
      </c>
      <c r="K27" s="114">
        <f t="shared" si="1"/>
        <v>0</v>
      </c>
      <c r="L27" s="114">
        <f t="shared" si="1"/>
        <v>0</v>
      </c>
    </row>
  </sheetData>
  <mergeCells count="3">
    <mergeCell ref="B2:J2"/>
    <mergeCell ref="K2:L2"/>
    <mergeCell ref="B27:E27"/>
  </mergeCells>
  <phoneticPr fontId="18" type="noConversion"/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7"/>
  <sheetViews>
    <sheetView showWhiteSpace="0" zoomScalePageLayoutView="75" workbookViewId="0">
      <pane ySplit="3" topLeftCell="A7" activePane="bottomLeft" state="frozen"/>
      <selection pane="bottomLeft" activeCell="K5" sqref="K5"/>
    </sheetView>
  </sheetViews>
  <sheetFormatPr defaultRowHeight="12.75" x14ac:dyDescent="0.2"/>
  <cols>
    <col min="1" max="1" width="2.42578125" style="1" customWidth="1"/>
    <col min="2" max="2" width="7.28515625" style="1" customWidth="1"/>
    <col min="3" max="3" width="17.28515625" style="1" customWidth="1"/>
    <col min="4" max="4" width="18.28515625" style="1" customWidth="1"/>
    <col min="5" max="5" width="12.42578125" style="1" customWidth="1"/>
    <col min="6" max="6" width="12.7109375" style="1" customWidth="1"/>
    <col min="7" max="7" width="18.28515625" style="4" customWidth="1"/>
    <col min="8" max="8" width="18.7109375" style="1" customWidth="1"/>
    <col min="9" max="9" width="1.5703125" style="1" customWidth="1"/>
    <col min="10" max="10" width="3" style="1" customWidth="1"/>
    <col min="11" max="16384" width="9.140625" style="1"/>
  </cols>
  <sheetData>
    <row r="1" spans="2:10" ht="21.75" customHeight="1" x14ac:dyDescent="0.2"/>
    <row r="2" spans="2:10" ht="20.25" customHeight="1" x14ac:dyDescent="0.2">
      <c r="B2" s="178" t="s">
        <v>87</v>
      </c>
      <c r="C2" s="178"/>
      <c r="D2" s="178"/>
      <c r="E2" s="178"/>
      <c r="F2" s="178"/>
      <c r="G2" s="178"/>
      <c r="H2" s="178"/>
    </row>
    <row r="3" spans="2:10" s="4" customFormat="1" ht="18.75" customHeight="1" x14ac:dyDescent="0.2">
      <c r="B3" s="43" t="s">
        <v>4</v>
      </c>
      <c r="C3" s="68" t="s">
        <v>130</v>
      </c>
      <c r="D3" s="68" t="s">
        <v>31</v>
      </c>
      <c r="E3" s="43" t="s">
        <v>52</v>
      </c>
      <c r="F3" s="68" t="s">
        <v>161</v>
      </c>
      <c r="G3" s="43" t="s">
        <v>85</v>
      </c>
      <c r="H3" s="43" t="s">
        <v>86</v>
      </c>
    </row>
    <row r="4" spans="2:10" s="12" customFormat="1" ht="15" customHeight="1" x14ac:dyDescent="0.2">
      <c r="B4" s="43">
        <v>1</v>
      </c>
      <c r="C4" s="68"/>
      <c r="D4" s="68"/>
      <c r="E4" s="43"/>
      <c r="F4" s="68"/>
      <c r="G4" s="46"/>
      <c r="H4" s="17"/>
    </row>
    <row r="5" spans="2:10" s="12" customFormat="1" ht="15" customHeight="1" x14ac:dyDescent="0.2">
      <c r="B5" s="43">
        <v>2</v>
      </c>
      <c r="C5" s="68"/>
      <c r="D5" s="68"/>
      <c r="E5" s="43"/>
      <c r="F5" s="68"/>
      <c r="G5" s="46"/>
      <c r="H5" s="17"/>
    </row>
    <row r="6" spans="2:10" s="12" customFormat="1" ht="15" customHeight="1" x14ac:dyDescent="0.2">
      <c r="B6" s="43">
        <v>3</v>
      </c>
      <c r="C6" s="68"/>
      <c r="D6" s="68"/>
      <c r="E6" s="43"/>
      <c r="F6" s="68"/>
      <c r="G6" s="46"/>
      <c r="H6" s="17"/>
    </row>
    <row r="7" spans="2:10" s="37" customFormat="1" ht="17.25" customHeight="1" x14ac:dyDescent="0.2">
      <c r="B7" s="35"/>
      <c r="C7" s="35"/>
      <c r="D7" s="35"/>
      <c r="E7" s="35"/>
      <c r="F7" s="35"/>
      <c r="G7" s="36"/>
      <c r="H7" s="36"/>
      <c r="I7" s="32"/>
      <c r="J7" s="32"/>
    </row>
  </sheetData>
  <mergeCells count="1">
    <mergeCell ref="B2:H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33"/>
  <sheetViews>
    <sheetView showWhiteSpace="0" zoomScalePageLayoutView="75" workbookViewId="0">
      <pane ySplit="3" topLeftCell="A4" activePane="bottomLeft" state="frozen"/>
      <selection pane="bottomLeft" activeCell="O25" sqref="O25"/>
    </sheetView>
  </sheetViews>
  <sheetFormatPr defaultRowHeight="12.75" x14ac:dyDescent="0.2"/>
  <cols>
    <col min="1" max="1" width="5" style="1" customWidth="1"/>
    <col min="2" max="2" width="6.28515625" style="1" customWidth="1"/>
    <col min="3" max="3" width="8.5703125" style="1" customWidth="1"/>
    <col min="4" max="4" width="20.140625" style="4" customWidth="1"/>
    <col min="5" max="5" width="26.140625" style="1" customWidth="1"/>
    <col min="6" max="6" width="14.28515625" style="1" customWidth="1"/>
    <col min="7" max="7" width="23.85546875" style="1" customWidth="1"/>
    <col min="8" max="8" width="13" style="1" customWidth="1"/>
    <col min="9" max="10" width="12.140625" style="1" customWidth="1"/>
    <col min="11" max="11" width="8.7109375" style="1" customWidth="1"/>
    <col min="12" max="12" width="10.28515625" style="1" customWidth="1"/>
    <col min="13" max="16384" width="9.140625" style="1"/>
  </cols>
  <sheetData>
    <row r="2" spans="2:12" ht="23.25" customHeight="1" x14ac:dyDescent="0.2"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s="4" customFormat="1" ht="18" customHeight="1" x14ac:dyDescent="0.2">
      <c r="B3" s="9" t="s">
        <v>4</v>
      </c>
      <c r="C3" s="48" t="s">
        <v>90</v>
      </c>
      <c r="D3" s="9" t="s">
        <v>31</v>
      </c>
      <c r="E3" s="43" t="s">
        <v>62</v>
      </c>
      <c r="F3" s="2" t="s">
        <v>3</v>
      </c>
      <c r="G3" s="43" t="s">
        <v>63</v>
      </c>
      <c r="H3" s="9" t="s">
        <v>32</v>
      </c>
      <c r="I3" s="9" t="s">
        <v>7</v>
      </c>
      <c r="J3" s="48" t="s">
        <v>108</v>
      </c>
      <c r="K3" s="2" t="s">
        <v>33</v>
      </c>
      <c r="L3" s="2" t="s">
        <v>34</v>
      </c>
    </row>
    <row r="4" spans="2:12" s="4" customFormat="1" ht="14.25" customHeight="1" x14ac:dyDescent="0.2">
      <c r="B4" s="43">
        <v>1</v>
      </c>
      <c r="C4" s="46">
        <v>2</v>
      </c>
      <c r="D4" s="43">
        <v>3</v>
      </c>
      <c r="E4" s="43">
        <v>4</v>
      </c>
      <c r="F4" s="46">
        <v>5</v>
      </c>
      <c r="G4" s="46">
        <v>6</v>
      </c>
      <c r="H4" s="43">
        <v>7</v>
      </c>
      <c r="I4" s="43">
        <v>8</v>
      </c>
      <c r="J4" s="46">
        <v>9</v>
      </c>
      <c r="K4" s="47">
        <v>10</v>
      </c>
      <c r="L4" s="46">
        <v>11</v>
      </c>
    </row>
    <row r="5" spans="2:12" s="12" customFormat="1" ht="15" customHeight="1" x14ac:dyDescent="0.2">
      <c r="B5" s="2">
        <v>1</v>
      </c>
      <c r="C5" s="46"/>
      <c r="D5" s="2"/>
      <c r="E5" s="2"/>
      <c r="F5" s="2"/>
      <c r="G5" s="2"/>
      <c r="H5" s="2"/>
      <c r="I5" s="2"/>
      <c r="J5" s="46"/>
      <c r="K5" s="2"/>
      <c r="L5" s="11"/>
    </row>
    <row r="6" spans="2:12" s="12" customFormat="1" ht="15" customHeight="1" x14ac:dyDescent="0.2">
      <c r="B6" s="46">
        <v>2</v>
      </c>
      <c r="C6" s="46"/>
      <c r="D6" s="46"/>
      <c r="E6" s="46"/>
      <c r="F6" s="46"/>
      <c r="G6" s="46"/>
      <c r="H6" s="46"/>
      <c r="I6" s="46"/>
      <c r="J6" s="46"/>
      <c r="K6" s="46"/>
      <c r="L6" s="11"/>
    </row>
    <row r="7" spans="2:12" s="12" customFormat="1" ht="15" customHeight="1" x14ac:dyDescent="0.2">
      <c r="B7" s="46">
        <v>3</v>
      </c>
      <c r="C7" s="46"/>
      <c r="D7" s="46"/>
      <c r="E7" s="46"/>
      <c r="F7" s="46"/>
      <c r="G7" s="46"/>
      <c r="H7" s="46"/>
      <c r="I7" s="46"/>
      <c r="J7" s="46"/>
      <c r="K7" s="46"/>
      <c r="L7" s="11"/>
    </row>
    <row r="8" spans="2:12" s="12" customFormat="1" ht="15" customHeight="1" x14ac:dyDescent="0.2">
      <c r="B8" s="46">
        <v>4</v>
      </c>
      <c r="C8" s="46"/>
      <c r="D8" s="46"/>
      <c r="E8" s="46"/>
      <c r="F8" s="46"/>
      <c r="G8" s="46"/>
      <c r="H8" s="46"/>
      <c r="I8" s="46"/>
      <c r="J8" s="46"/>
      <c r="K8" s="46"/>
      <c r="L8" s="11"/>
    </row>
    <row r="9" spans="2:12" s="12" customFormat="1" ht="15" customHeight="1" x14ac:dyDescent="0.2">
      <c r="B9" s="46">
        <v>5</v>
      </c>
      <c r="C9" s="46"/>
      <c r="D9" s="46"/>
      <c r="E9" s="46"/>
      <c r="F9" s="46"/>
      <c r="G9" s="46"/>
      <c r="H9" s="46"/>
      <c r="I9" s="46"/>
      <c r="J9" s="46"/>
      <c r="K9" s="46"/>
      <c r="L9" s="11"/>
    </row>
    <row r="10" spans="2:12" s="12" customFormat="1" ht="15" customHeight="1" x14ac:dyDescent="0.2">
      <c r="B10" s="46">
        <v>6</v>
      </c>
      <c r="C10" s="46"/>
      <c r="D10" s="46"/>
      <c r="E10" s="46"/>
      <c r="F10" s="46"/>
      <c r="G10" s="46"/>
      <c r="H10" s="46"/>
      <c r="I10" s="46"/>
      <c r="J10" s="46"/>
      <c r="K10" s="46"/>
      <c r="L10" s="11"/>
    </row>
    <row r="11" spans="2:12" s="12" customFormat="1" ht="15" customHeight="1" x14ac:dyDescent="0.2">
      <c r="B11" s="46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11"/>
    </row>
    <row r="12" spans="2:12" s="12" customFormat="1" ht="15" customHeight="1" x14ac:dyDescent="0.2">
      <c r="B12" s="46">
        <v>8</v>
      </c>
      <c r="C12" s="46"/>
      <c r="D12" s="46"/>
      <c r="E12" s="46"/>
      <c r="F12" s="46"/>
      <c r="G12" s="46"/>
      <c r="H12" s="46"/>
      <c r="I12" s="46"/>
      <c r="J12" s="46"/>
      <c r="K12" s="46"/>
      <c r="L12" s="11"/>
    </row>
    <row r="13" spans="2:12" s="12" customFormat="1" ht="15" customHeight="1" x14ac:dyDescent="0.2">
      <c r="B13" s="46">
        <v>9</v>
      </c>
      <c r="C13" s="46"/>
      <c r="D13" s="46"/>
      <c r="E13" s="46"/>
      <c r="F13" s="46"/>
      <c r="G13" s="46"/>
      <c r="H13" s="46"/>
      <c r="I13" s="46"/>
      <c r="J13" s="46"/>
      <c r="K13" s="46"/>
      <c r="L13" s="11"/>
    </row>
    <row r="14" spans="2:12" s="12" customFormat="1" ht="15" customHeight="1" x14ac:dyDescent="0.2">
      <c r="B14" s="46">
        <v>10</v>
      </c>
      <c r="C14" s="46"/>
      <c r="D14" s="46"/>
      <c r="E14" s="46"/>
      <c r="F14" s="46"/>
      <c r="G14" s="46"/>
      <c r="H14" s="46"/>
      <c r="I14" s="46"/>
      <c r="J14" s="46"/>
      <c r="K14" s="46"/>
      <c r="L14" s="11"/>
    </row>
    <row r="15" spans="2:12" s="12" customFormat="1" ht="15" customHeight="1" x14ac:dyDescent="0.2">
      <c r="B15" s="46">
        <v>11</v>
      </c>
      <c r="C15" s="46"/>
      <c r="D15" s="46"/>
      <c r="E15" s="46"/>
      <c r="F15" s="46"/>
      <c r="G15" s="46"/>
      <c r="H15" s="46"/>
      <c r="I15" s="46"/>
      <c r="J15" s="46"/>
      <c r="K15" s="46"/>
      <c r="L15" s="11"/>
    </row>
    <row r="16" spans="2:12" s="12" customFormat="1" ht="15" customHeight="1" x14ac:dyDescent="0.2">
      <c r="B16" s="46">
        <v>12</v>
      </c>
      <c r="C16" s="46"/>
      <c r="D16" s="46"/>
      <c r="E16" s="46"/>
      <c r="F16" s="46"/>
      <c r="G16" s="46"/>
      <c r="H16" s="46"/>
      <c r="I16" s="46"/>
      <c r="J16" s="46"/>
      <c r="K16" s="46"/>
      <c r="L16" s="11"/>
    </row>
    <row r="17" spans="2:12" s="12" customFormat="1" ht="15" customHeight="1" x14ac:dyDescent="0.2">
      <c r="B17" s="46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11"/>
    </row>
    <row r="18" spans="2:12" s="12" customFormat="1" ht="15" customHeight="1" x14ac:dyDescent="0.2">
      <c r="B18" s="46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11"/>
    </row>
    <row r="19" spans="2:12" s="12" customFormat="1" ht="15" customHeight="1" x14ac:dyDescent="0.2">
      <c r="B19" s="46">
        <v>15</v>
      </c>
      <c r="C19" s="46"/>
      <c r="D19" s="46"/>
      <c r="E19" s="46"/>
      <c r="F19" s="46"/>
      <c r="G19" s="46"/>
      <c r="H19" s="46"/>
      <c r="I19" s="46"/>
      <c r="J19" s="46"/>
      <c r="K19" s="46"/>
      <c r="L19" s="11"/>
    </row>
    <row r="20" spans="2:12" s="12" customFormat="1" ht="15" customHeight="1" x14ac:dyDescent="0.2">
      <c r="B20" s="46">
        <v>16</v>
      </c>
      <c r="C20" s="46"/>
      <c r="D20" s="46"/>
      <c r="E20" s="46"/>
      <c r="F20" s="46"/>
      <c r="G20" s="46"/>
      <c r="H20" s="46"/>
      <c r="I20" s="46"/>
      <c r="J20" s="46"/>
      <c r="K20" s="46"/>
      <c r="L20" s="11"/>
    </row>
    <row r="21" spans="2:12" s="12" customFormat="1" ht="15" customHeight="1" x14ac:dyDescent="0.2">
      <c r="B21" s="46">
        <v>17</v>
      </c>
      <c r="C21" s="46"/>
      <c r="D21" s="46"/>
      <c r="E21" s="46"/>
      <c r="F21" s="46"/>
      <c r="G21" s="46"/>
      <c r="H21" s="46"/>
      <c r="I21" s="46"/>
      <c r="J21" s="46"/>
      <c r="K21" s="46"/>
      <c r="L21" s="11"/>
    </row>
    <row r="22" spans="2:12" s="12" customFormat="1" ht="15" customHeight="1" x14ac:dyDescent="0.2">
      <c r="B22" s="46">
        <v>18</v>
      </c>
      <c r="C22" s="46"/>
      <c r="D22" s="46"/>
      <c r="E22" s="46"/>
      <c r="F22" s="46"/>
      <c r="G22" s="46"/>
      <c r="H22" s="46"/>
      <c r="I22" s="46"/>
      <c r="J22" s="46"/>
      <c r="K22" s="46"/>
      <c r="L22" s="11"/>
    </row>
    <row r="23" spans="2:12" s="12" customFormat="1" ht="15" customHeight="1" x14ac:dyDescent="0.2">
      <c r="B23" s="46">
        <v>19</v>
      </c>
      <c r="C23" s="46"/>
      <c r="D23" s="46"/>
      <c r="E23" s="46"/>
      <c r="F23" s="46"/>
      <c r="G23" s="46"/>
      <c r="H23" s="46"/>
      <c r="I23" s="46"/>
      <c r="J23" s="46"/>
      <c r="K23" s="46"/>
      <c r="L23" s="11"/>
    </row>
    <row r="24" spans="2:12" s="12" customFormat="1" ht="15" customHeight="1" x14ac:dyDescent="0.2">
      <c r="B24" s="46">
        <v>20</v>
      </c>
      <c r="C24" s="46"/>
      <c r="D24" s="46"/>
      <c r="E24" s="46"/>
      <c r="F24" s="46"/>
      <c r="G24" s="46"/>
      <c r="H24" s="46"/>
      <c r="I24" s="46"/>
      <c r="J24" s="46"/>
      <c r="K24" s="46"/>
      <c r="L24" s="11"/>
    </row>
    <row r="25" spans="2:12" s="12" customFormat="1" ht="15" customHeight="1" x14ac:dyDescent="0.2">
      <c r="B25" s="46">
        <v>21</v>
      </c>
      <c r="C25" s="46"/>
      <c r="D25" s="46"/>
      <c r="E25" s="46"/>
      <c r="F25" s="46"/>
      <c r="G25" s="46"/>
      <c r="H25" s="46"/>
      <c r="I25" s="46"/>
      <c r="J25" s="46"/>
      <c r="K25" s="46"/>
      <c r="L25" s="11"/>
    </row>
    <row r="26" spans="2:12" s="12" customFormat="1" ht="15" customHeight="1" x14ac:dyDescent="0.2">
      <c r="B26" s="46">
        <v>22</v>
      </c>
      <c r="C26" s="46"/>
      <c r="D26" s="46"/>
      <c r="E26" s="46"/>
      <c r="F26" s="46"/>
      <c r="G26" s="46"/>
      <c r="H26" s="46"/>
      <c r="I26" s="46"/>
      <c r="J26" s="46"/>
      <c r="K26" s="46"/>
      <c r="L26" s="11"/>
    </row>
    <row r="27" spans="2:12" s="12" customFormat="1" ht="15" customHeight="1" x14ac:dyDescent="0.2">
      <c r="B27" s="46">
        <v>23</v>
      </c>
      <c r="C27" s="46"/>
      <c r="D27" s="46"/>
      <c r="E27" s="46"/>
      <c r="F27" s="46"/>
      <c r="G27" s="46"/>
      <c r="H27" s="46"/>
      <c r="I27" s="46"/>
      <c r="J27" s="46"/>
      <c r="K27" s="46"/>
      <c r="L27" s="11"/>
    </row>
    <row r="28" spans="2:12" s="12" customFormat="1" ht="15" customHeight="1" x14ac:dyDescent="0.2">
      <c r="B28" s="46">
        <v>24</v>
      </c>
      <c r="C28" s="46"/>
      <c r="D28" s="2"/>
      <c r="E28" s="2"/>
      <c r="F28" s="2"/>
      <c r="G28" s="2"/>
      <c r="H28" s="2"/>
      <c r="I28" s="2"/>
      <c r="J28" s="46"/>
      <c r="K28" s="2"/>
      <c r="L28" s="11"/>
    </row>
    <row r="29" spans="2:12" ht="15" customHeight="1" x14ac:dyDescent="0.2">
      <c r="B29" s="46">
        <v>25</v>
      </c>
      <c r="C29" s="46"/>
      <c r="D29" s="2"/>
      <c r="E29" s="2"/>
      <c r="F29" s="2"/>
      <c r="G29" s="2"/>
      <c r="H29" s="2"/>
      <c r="I29" s="2"/>
      <c r="J29" s="46"/>
      <c r="K29" s="2"/>
      <c r="L29" s="11"/>
    </row>
    <row r="30" spans="2:12" s="4" customFormat="1" ht="23.25" customHeight="1" x14ac:dyDescent="0.2">
      <c r="B30" s="123" t="s">
        <v>30</v>
      </c>
      <c r="C30" s="123"/>
      <c r="D30" s="123"/>
      <c r="E30" s="123"/>
      <c r="F30" s="123"/>
      <c r="G30" s="6">
        <f>SUM(G5:G29)</f>
        <v>0</v>
      </c>
      <c r="H30" s="6"/>
      <c r="I30" s="6"/>
      <c r="J30" s="6">
        <f>SUM(J5:J29)</f>
        <v>0</v>
      </c>
      <c r="K30" s="6">
        <f>SUM(K5:K29)</f>
        <v>0</v>
      </c>
      <c r="L30" s="6">
        <f>SUM(L5:L29)</f>
        <v>0</v>
      </c>
    </row>
    <row r="31" spans="2:12" ht="15.75" x14ac:dyDescent="0.25">
      <c r="D31" s="23"/>
      <c r="E31" s="23"/>
      <c r="G31" s="23"/>
      <c r="H31" s="16"/>
      <c r="I31" s="38"/>
      <c r="J31" s="38"/>
      <c r="K31" s="24"/>
      <c r="L31" s="3"/>
    </row>
    <row r="32" spans="2:12" ht="15.75" x14ac:dyDescent="0.25">
      <c r="D32" s="23"/>
      <c r="E32" s="23"/>
      <c r="F32" s="23"/>
      <c r="G32" s="23"/>
      <c r="H32" s="16"/>
      <c r="I32" s="38"/>
      <c r="J32" s="38"/>
      <c r="K32" s="24"/>
      <c r="L32" s="3"/>
    </row>
    <row r="33" spans="4:12" ht="15.75" x14ac:dyDescent="0.25">
      <c r="D33" s="23"/>
      <c r="E33" s="23"/>
      <c r="F33" s="23"/>
      <c r="G33" s="23"/>
      <c r="H33" s="16"/>
      <c r="I33" s="38"/>
      <c r="J33" s="38"/>
      <c r="K33" s="24"/>
      <c r="L33" s="3"/>
    </row>
  </sheetData>
  <mergeCells count="2">
    <mergeCell ref="B2:L2"/>
    <mergeCell ref="B30:F30"/>
  </mergeCells>
  <phoneticPr fontId="18" type="noConversion"/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7"/>
  <sheetViews>
    <sheetView showWhiteSpace="0" zoomScalePageLayoutView="75" workbookViewId="0">
      <pane ySplit="3" topLeftCell="A4" activePane="bottomLeft" state="frozen"/>
      <selection pane="bottomLeft" activeCell="H5" sqref="H5"/>
    </sheetView>
  </sheetViews>
  <sheetFormatPr defaultRowHeight="12.75" x14ac:dyDescent="0.2"/>
  <cols>
    <col min="1" max="1" width="2.42578125" style="1" customWidth="1"/>
    <col min="2" max="2" width="7.28515625" style="1" customWidth="1"/>
    <col min="3" max="4" width="17.28515625" style="1" customWidth="1"/>
    <col min="5" max="5" width="17" style="1" customWidth="1"/>
    <col min="6" max="6" width="17.28515625" style="1" customWidth="1"/>
    <col min="7" max="7" width="18.85546875" style="4" customWidth="1"/>
    <col min="8" max="8" width="20.140625" style="1" customWidth="1"/>
    <col min="9" max="9" width="1.5703125" style="1" customWidth="1"/>
    <col min="10" max="10" width="3" style="1" customWidth="1"/>
    <col min="11" max="16384" width="9.140625" style="1"/>
  </cols>
  <sheetData>
    <row r="1" spans="2:10" ht="8.25" customHeight="1" x14ac:dyDescent="0.2"/>
    <row r="2" spans="2:10" ht="30" customHeight="1" x14ac:dyDescent="0.2">
      <c r="B2" s="122" t="s">
        <v>88</v>
      </c>
      <c r="C2" s="122"/>
      <c r="D2" s="122"/>
      <c r="E2" s="122"/>
      <c r="F2" s="122"/>
      <c r="G2" s="122"/>
      <c r="H2" s="122"/>
    </row>
    <row r="3" spans="2:10" s="4" customFormat="1" ht="24" customHeight="1" x14ac:dyDescent="0.2">
      <c r="B3" s="43" t="s">
        <v>4</v>
      </c>
      <c r="C3" s="68" t="s">
        <v>130</v>
      </c>
      <c r="D3" s="68" t="s">
        <v>31</v>
      </c>
      <c r="E3" s="43" t="s">
        <v>89</v>
      </c>
      <c r="F3" s="92" t="s">
        <v>204</v>
      </c>
      <c r="G3" s="81" t="s">
        <v>85</v>
      </c>
      <c r="H3" s="81" t="s">
        <v>202</v>
      </c>
    </row>
    <row r="4" spans="2:10" s="12" customFormat="1" ht="15" customHeight="1" x14ac:dyDescent="0.2">
      <c r="B4" s="43">
        <v>1</v>
      </c>
      <c r="C4" s="68"/>
      <c r="D4" s="68"/>
      <c r="E4" s="43"/>
      <c r="F4" s="81"/>
      <c r="G4" s="46"/>
      <c r="H4" s="17"/>
    </row>
    <row r="5" spans="2:10" s="12" customFormat="1" ht="15" customHeight="1" x14ac:dyDescent="0.2">
      <c r="B5" s="43">
        <v>2</v>
      </c>
      <c r="C5" s="68"/>
      <c r="D5" s="68"/>
      <c r="E5" s="43"/>
      <c r="F5" s="81"/>
      <c r="G5" s="46"/>
      <c r="H5" s="17"/>
    </row>
    <row r="6" spans="2:10" s="12" customFormat="1" ht="15" customHeight="1" x14ac:dyDescent="0.2">
      <c r="B6" s="43">
        <v>3</v>
      </c>
      <c r="C6" s="68"/>
      <c r="D6" s="68"/>
      <c r="E6" s="43"/>
      <c r="F6" s="81"/>
      <c r="G6" s="46"/>
      <c r="H6" s="17"/>
    </row>
    <row r="7" spans="2:10" s="37" customFormat="1" ht="17.25" customHeight="1" x14ac:dyDescent="0.2">
      <c r="B7" s="35"/>
      <c r="C7" s="35"/>
      <c r="D7" s="35"/>
      <c r="E7" s="35"/>
      <c r="F7" s="35"/>
      <c r="G7" s="36"/>
      <c r="H7" s="36"/>
      <c r="I7" s="32"/>
      <c r="J7" s="32"/>
    </row>
  </sheetData>
  <mergeCells count="1">
    <mergeCell ref="B2:H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6"/>
  <sheetViews>
    <sheetView showWhiteSpace="0" zoomScalePageLayoutView="75" workbookViewId="0">
      <pane ySplit="3" topLeftCell="A7" activePane="bottomLeft" state="frozen"/>
      <selection pane="bottomLeft" activeCell="L8" sqref="L8"/>
    </sheetView>
  </sheetViews>
  <sheetFormatPr defaultRowHeight="12.75" x14ac:dyDescent="0.2"/>
  <cols>
    <col min="1" max="1" width="2.140625" style="1" customWidth="1"/>
    <col min="2" max="2" width="5.85546875" style="1" customWidth="1"/>
    <col min="3" max="3" width="9.42578125" style="1" customWidth="1"/>
    <col min="4" max="4" width="8.42578125" style="4" customWidth="1"/>
    <col min="5" max="5" width="11.140625" style="1" customWidth="1"/>
    <col min="6" max="6" width="15.42578125" style="1" customWidth="1"/>
    <col min="7" max="7" width="8.28515625" style="1" customWidth="1"/>
    <col min="8" max="8" width="13" style="1" customWidth="1"/>
    <col min="9" max="9" width="13.7109375" style="1" customWidth="1"/>
    <col min="10" max="10" width="14.140625" style="1" customWidth="1"/>
    <col min="11" max="11" width="12.85546875" style="1" customWidth="1"/>
    <col min="12" max="12" width="14.42578125" style="1" customWidth="1"/>
    <col min="13" max="13" width="10.140625" style="1" customWidth="1"/>
    <col min="14" max="16384" width="9.140625" style="1"/>
  </cols>
  <sheetData>
    <row r="1" spans="2:13" ht="11.25" customHeight="1" x14ac:dyDescent="0.2"/>
    <row r="2" spans="2:13" ht="30.75" customHeight="1" x14ac:dyDescent="0.2">
      <c r="B2" s="173" t="s">
        <v>129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3" s="4" customFormat="1" ht="41.25" customHeight="1" x14ac:dyDescent="0.2">
      <c r="B3" s="43" t="s">
        <v>4</v>
      </c>
      <c r="C3" s="68" t="s">
        <v>130</v>
      </c>
      <c r="D3" s="43" t="s">
        <v>49</v>
      </c>
      <c r="E3" s="43" t="s">
        <v>3</v>
      </c>
      <c r="F3" s="43" t="s">
        <v>12</v>
      </c>
      <c r="G3" s="43" t="s">
        <v>50</v>
      </c>
      <c r="H3" s="43" t="s">
        <v>51</v>
      </c>
      <c r="I3" s="68" t="s">
        <v>162</v>
      </c>
      <c r="J3" s="68" t="s">
        <v>163</v>
      </c>
      <c r="K3" s="68" t="s">
        <v>164</v>
      </c>
      <c r="L3" s="76" t="s">
        <v>165</v>
      </c>
      <c r="M3" s="68" t="s">
        <v>2</v>
      </c>
    </row>
    <row r="4" spans="2:13" s="4" customFormat="1" ht="18" customHeight="1" x14ac:dyDescent="0.2">
      <c r="B4" s="43">
        <v>1</v>
      </c>
      <c r="C4" s="41"/>
      <c r="D4" s="43"/>
      <c r="E4" s="46"/>
      <c r="F4" s="44"/>
      <c r="G4" s="43"/>
      <c r="H4" s="28"/>
      <c r="I4" s="46"/>
      <c r="J4" s="58"/>
      <c r="K4" s="46"/>
      <c r="L4" s="41"/>
      <c r="M4" s="67"/>
    </row>
    <row r="5" spans="2:13" ht="15.75" x14ac:dyDescent="0.25">
      <c r="B5" s="41">
        <v>2</v>
      </c>
      <c r="C5" s="25"/>
      <c r="D5" s="59"/>
      <c r="E5" s="59"/>
      <c r="F5" s="59"/>
      <c r="G5" s="59"/>
      <c r="H5" s="25"/>
      <c r="I5" s="25"/>
      <c r="J5" s="25"/>
      <c r="K5" s="25"/>
      <c r="L5" s="25"/>
      <c r="M5" s="25"/>
    </row>
    <row r="6" spans="2:13" ht="15.75" x14ac:dyDescent="0.25">
      <c r="B6" s="41">
        <v>3</v>
      </c>
      <c r="C6" s="25"/>
      <c r="D6" s="59"/>
      <c r="E6" s="59"/>
      <c r="F6" s="59"/>
      <c r="G6" s="59"/>
      <c r="H6" s="25"/>
      <c r="I6" s="25"/>
      <c r="J6" s="25"/>
      <c r="K6" s="25"/>
      <c r="L6" s="25"/>
      <c r="M6" s="25"/>
    </row>
  </sheetData>
  <mergeCells count="1">
    <mergeCell ref="B2:L2"/>
  </mergeCells>
  <phoneticPr fontId="18" type="noConversion"/>
  <printOptions horizontalCentered="1"/>
  <pageMargins left="0.23622047244094491" right="0.27559055118110237" top="3.937007874015748E-2" bottom="0.23622047244094491" header="0" footer="0.23622047244094491"/>
  <pageSetup paperSize="9" scale="95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6"/>
  <sheetViews>
    <sheetView showWhiteSpace="0" zoomScalePageLayoutView="75" workbookViewId="0">
      <pane ySplit="3" topLeftCell="A4" activePane="bottomLeft" state="frozen"/>
      <selection pane="bottomLeft" activeCell="J11" sqref="J11"/>
    </sheetView>
  </sheetViews>
  <sheetFormatPr defaultRowHeight="12.75" x14ac:dyDescent="0.2"/>
  <cols>
    <col min="1" max="1" width="2.42578125" style="1" customWidth="1"/>
    <col min="2" max="2" width="7.28515625" style="1" customWidth="1"/>
    <col min="3" max="3" width="11.85546875" style="1" customWidth="1"/>
    <col min="4" max="4" width="13.7109375" style="1" customWidth="1"/>
    <col min="5" max="5" width="11.85546875" style="4" customWidth="1"/>
    <col min="6" max="6" width="12.28515625" style="1" customWidth="1"/>
    <col min="7" max="7" width="19.42578125" style="1" customWidth="1"/>
    <col min="8" max="8" width="17.42578125" style="1" customWidth="1"/>
    <col min="9" max="9" width="11" style="1" customWidth="1"/>
    <col min="10" max="10" width="7.140625" style="1" customWidth="1"/>
    <col min="11" max="11" width="8" style="1" customWidth="1"/>
    <col min="12" max="12" width="18.140625" style="1" customWidth="1"/>
    <col min="13" max="13" width="13" style="1" customWidth="1"/>
    <col min="14" max="16384" width="9.140625" style="1"/>
  </cols>
  <sheetData>
    <row r="1" spans="2:13" ht="12" customHeight="1" x14ac:dyDescent="0.2"/>
    <row r="2" spans="2:13" ht="27.75" customHeight="1" x14ac:dyDescent="0.2">
      <c r="B2" s="171" t="s">
        <v>91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39.75" customHeight="1" x14ac:dyDescent="0.2">
      <c r="B3" s="43" t="s">
        <v>4</v>
      </c>
      <c r="C3" s="68" t="s">
        <v>130</v>
      </c>
      <c r="D3" s="43" t="s">
        <v>31</v>
      </c>
      <c r="E3" s="43" t="s">
        <v>92</v>
      </c>
      <c r="F3" s="43" t="s">
        <v>3</v>
      </c>
      <c r="G3" s="68" t="s">
        <v>166</v>
      </c>
      <c r="H3" s="68" t="s">
        <v>167</v>
      </c>
      <c r="I3" s="43" t="s">
        <v>6</v>
      </c>
      <c r="J3" s="43" t="s">
        <v>94</v>
      </c>
      <c r="K3" s="43" t="s">
        <v>93</v>
      </c>
      <c r="L3" s="68" t="s">
        <v>168</v>
      </c>
      <c r="M3" s="68" t="s">
        <v>2</v>
      </c>
    </row>
    <row r="4" spans="2:13" x14ac:dyDescent="0.2">
      <c r="B4" s="43">
        <v>1</v>
      </c>
      <c r="C4" s="68"/>
      <c r="D4" s="43"/>
      <c r="E4" s="46"/>
      <c r="F4" s="17"/>
      <c r="G4" s="46"/>
      <c r="H4" s="46"/>
      <c r="I4" s="25"/>
      <c r="J4" s="25"/>
      <c r="K4" s="25"/>
      <c r="L4" s="25"/>
      <c r="M4" s="68"/>
    </row>
    <row r="5" spans="2:13" x14ac:dyDescent="0.2">
      <c r="B5" s="43">
        <v>2</v>
      </c>
      <c r="C5" s="68"/>
      <c r="D5" s="43"/>
      <c r="E5" s="46"/>
      <c r="F5" s="17"/>
      <c r="G5" s="46"/>
      <c r="H5" s="46"/>
      <c r="I5" s="25"/>
      <c r="J5" s="25"/>
      <c r="K5" s="25"/>
      <c r="L5" s="25"/>
      <c r="M5" s="68"/>
    </row>
    <row r="6" spans="2:13" x14ac:dyDescent="0.2">
      <c r="B6" s="43">
        <v>3</v>
      </c>
      <c r="C6" s="68"/>
      <c r="D6" s="43"/>
      <c r="E6" s="46"/>
      <c r="F6" s="17"/>
      <c r="G6" s="46"/>
      <c r="H6" s="46"/>
      <c r="I6" s="25"/>
      <c r="J6" s="25"/>
      <c r="K6" s="25"/>
      <c r="L6" s="25"/>
      <c r="M6" s="68"/>
    </row>
  </sheetData>
  <mergeCells count="1">
    <mergeCell ref="B2:M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14"/>
  <sheetViews>
    <sheetView workbookViewId="0">
      <selection activeCell="I10" sqref="I10"/>
    </sheetView>
  </sheetViews>
  <sheetFormatPr defaultRowHeight="12.75" x14ac:dyDescent="0.2"/>
  <cols>
    <col min="1" max="1" width="3" customWidth="1"/>
    <col min="2" max="2" width="5.5703125" customWidth="1"/>
    <col min="3" max="3" width="25.7109375" customWidth="1"/>
    <col min="4" max="4" width="24.5703125" customWidth="1"/>
    <col min="5" max="5" width="24.85546875" customWidth="1"/>
    <col min="6" max="6" width="29.5703125" customWidth="1"/>
    <col min="7" max="7" width="2.85546875" customWidth="1"/>
    <col min="8" max="8" width="6.28515625" customWidth="1"/>
  </cols>
  <sheetData>
    <row r="1" spans="2:6" ht="9.75" customHeight="1" x14ac:dyDescent="0.2"/>
    <row r="2" spans="2:6" ht="33" customHeight="1" x14ac:dyDescent="0.2">
      <c r="B2" s="57"/>
      <c r="C2" s="179" t="s">
        <v>95</v>
      </c>
      <c r="D2" s="179"/>
      <c r="E2" s="179"/>
      <c r="F2" s="179"/>
    </row>
    <row r="3" spans="2:6" s="10" customFormat="1" ht="28.5" customHeight="1" x14ac:dyDescent="0.2">
      <c r="B3" s="150" t="s">
        <v>4</v>
      </c>
      <c r="C3" s="150" t="s">
        <v>96</v>
      </c>
      <c r="D3" s="103" t="s">
        <v>97</v>
      </c>
      <c r="E3" s="103" t="s">
        <v>98</v>
      </c>
      <c r="F3" s="104" t="s">
        <v>99</v>
      </c>
    </row>
    <row r="4" spans="2:6" s="10" customFormat="1" ht="15" customHeight="1" x14ac:dyDescent="0.2">
      <c r="B4" s="150"/>
      <c r="C4" s="150"/>
      <c r="D4" s="105" t="s">
        <v>100</v>
      </c>
      <c r="E4" s="105" t="s">
        <v>100</v>
      </c>
      <c r="F4" s="105" t="s">
        <v>100</v>
      </c>
    </row>
    <row r="5" spans="2:6" s="108" customFormat="1" ht="11.25" customHeight="1" x14ac:dyDescent="0.2">
      <c r="B5" s="106">
        <v>1</v>
      </c>
      <c r="C5" s="107">
        <v>2</v>
      </c>
      <c r="D5" s="106">
        <v>3</v>
      </c>
      <c r="E5" s="106">
        <v>4</v>
      </c>
      <c r="F5" s="106" t="s">
        <v>169</v>
      </c>
    </row>
    <row r="6" spans="2:6" ht="17.25" customHeight="1" x14ac:dyDescent="0.2">
      <c r="B6" s="180" t="s">
        <v>171</v>
      </c>
      <c r="C6" s="181"/>
      <c r="D6" s="13"/>
      <c r="E6" s="13"/>
      <c r="F6" s="17"/>
    </row>
    <row r="7" spans="2:6" ht="15.75" customHeight="1" x14ac:dyDescent="0.2">
      <c r="B7" s="182" t="s">
        <v>170</v>
      </c>
      <c r="C7" s="183"/>
      <c r="D7" s="183"/>
      <c r="E7" s="183"/>
      <c r="F7" s="184"/>
    </row>
    <row r="8" spans="2:6" ht="15" customHeight="1" x14ac:dyDescent="0.2">
      <c r="B8" s="99">
        <v>1</v>
      </c>
      <c r="C8" s="100" t="s">
        <v>101</v>
      </c>
      <c r="D8" s="121">
        <v>0</v>
      </c>
      <c r="E8" s="121">
        <v>0</v>
      </c>
      <c r="F8" s="40">
        <f>D8+E8</f>
        <v>0</v>
      </c>
    </row>
    <row r="9" spans="2:6" ht="15" customHeight="1" x14ac:dyDescent="0.2">
      <c r="B9" s="99">
        <v>2</v>
      </c>
      <c r="C9" s="101" t="s">
        <v>102</v>
      </c>
      <c r="D9" s="121">
        <v>0</v>
      </c>
      <c r="E9" s="121">
        <v>0</v>
      </c>
      <c r="F9" s="40">
        <f t="shared" ref="F9:F13" si="0">D9+E9</f>
        <v>0</v>
      </c>
    </row>
    <row r="10" spans="2:6" ht="15" customHeight="1" x14ac:dyDescent="0.2">
      <c r="B10" s="99">
        <v>3</v>
      </c>
      <c r="C10" s="100" t="s">
        <v>103</v>
      </c>
      <c r="D10" s="121">
        <v>0</v>
      </c>
      <c r="E10" s="121">
        <v>0</v>
      </c>
      <c r="F10" s="40">
        <f t="shared" si="0"/>
        <v>0</v>
      </c>
    </row>
    <row r="11" spans="2:6" ht="15" customHeight="1" x14ac:dyDescent="0.2">
      <c r="B11" s="99">
        <v>4</v>
      </c>
      <c r="C11" s="100" t="s">
        <v>104</v>
      </c>
      <c r="D11" s="121">
        <v>0</v>
      </c>
      <c r="E11" s="121">
        <v>0</v>
      </c>
      <c r="F11" s="40">
        <f t="shared" si="0"/>
        <v>0</v>
      </c>
    </row>
    <row r="12" spans="2:6" ht="15" customHeight="1" x14ac:dyDescent="0.2">
      <c r="B12" s="99">
        <v>5</v>
      </c>
      <c r="C12" s="100" t="s">
        <v>105</v>
      </c>
      <c r="D12" s="121">
        <v>0</v>
      </c>
      <c r="E12" s="121">
        <v>0</v>
      </c>
      <c r="F12" s="40">
        <f t="shared" si="0"/>
        <v>0</v>
      </c>
    </row>
    <row r="13" spans="2:6" ht="15" customHeight="1" x14ac:dyDescent="0.2">
      <c r="B13" s="99">
        <v>6</v>
      </c>
      <c r="C13" s="100" t="s">
        <v>106</v>
      </c>
      <c r="D13" s="121">
        <v>0</v>
      </c>
      <c r="E13" s="121">
        <v>0</v>
      </c>
      <c r="F13" s="40">
        <f t="shared" si="0"/>
        <v>0</v>
      </c>
    </row>
    <row r="14" spans="2:6" ht="24.75" customHeight="1" x14ac:dyDescent="0.3">
      <c r="B14" s="30"/>
      <c r="C14" s="102" t="s">
        <v>47</v>
      </c>
      <c r="D14" s="120">
        <f>SUM(D8:D13)</f>
        <v>0</v>
      </c>
      <c r="E14" s="120">
        <f t="shared" ref="E14:F14" si="1">SUM(E8:E13)</f>
        <v>0</v>
      </c>
      <c r="F14" s="120">
        <f t="shared" si="1"/>
        <v>0</v>
      </c>
    </row>
  </sheetData>
  <mergeCells count="5">
    <mergeCell ref="C2:F2"/>
    <mergeCell ref="B3:B4"/>
    <mergeCell ref="C3:C4"/>
    <mergeCell ref="B6:C6"/>
    <mergeCell ref="B7:F7"/>
  </mergeCells>
  <pageMargins left="0.35433070866141736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1"/>
  <sheetViews>
    <sheetView showWhiteSpace="0" zoomScalePageLayoutView="75" workbookViewId="0">
      <selection activeCell="F19" sqref="F19"/>
    </sheetView>
  </sheetViews>
  <sheetFormatPr defaultRowHeight="12.75" x14ac:dyDescent="0.2"/>
  <cols>
    <col min="1" max="1" width="4.85546875" style="1" customWidth="1"/>
    <col min="2" max="2" width="6.28515625" style="1" customWidth="1"/>
    <col min="3" max="3" width="18.85546875" style="1" customWidth="1"/>
    <col min="4" max="4" width="19.85546875" style="1" customWidth="1"/>
    <col min="5" max="5" width="21.140625" style="4" customWidth="1"/>
    <col min="6" max="6" width="19.7109375" style="4" customWidth="1"/>
    <col min="7" max="7" width="14.42578125" style="1" customWidth="1"/>
    <col min="8" max="8" width="15.5703125" style="1" customWidth="1"/>
    <col min="9" max="16384" width="9.140625" style="1"/>
  </cols>
  <sheetData>
    <row r="1" spans="2:7" ht="12.75" customHeight="1" x14ac:dyDescent="0.2"/>
    <row r="2" spans="2:7" ht="35.25" customHeight="1" x14ac:dyDescent="0.2">
      <c r="B2" s="122" t="s">
        <v>206</v>
      </c>
      <c r="C2" s="122"/>
      <c r="D2" s="122"/>
      <c r="E2" s="122"/>
      <c r="F2" s="122"/>
      <c r="G2" s="122"/>
    </row>
    <row r="3" spans="2:7" s="4" customFormat="1" ht="15.75" customHeight="1" x14ac:dyDescent="0.2">
      <c r="B3" s="96" t="s">
        <v>4</v>
      </c>
      <c r="C3" s="96" t="s">
        <v>130</v>
      </c>
      <c r="D3" s="110" t="s">
        <v>31</v>
      </c>
      <c r="E3" s="96" t="s">
        <v>159</v>
      </c>
      <c r="F3" s="96" t="s">
        <v>207</v>
      </c>
      <c r="G3" s="96" t="s">
        <v>2</v>
      </c>
    </row>
    <row r="4" spans="2:7" s="4" customFormat="1" ht="17.25" customHeight="1" x14ac:dyDescent="0.2">
      <c r="B4" s="96">
        <v>1</v>
      </c>
      <c r="C4" s="96"/>
      <c r="D4" s="110"/>
      <c r="E4" s="97"/>
      <c r="F4" s="97"/>
      <c r="G4" s="28"/>
    </row>
    <row r="5" spans="2:7" ht="15.75" x14ac:dyDescent="0.25">
      <c r="E5" s="23"/>
      <c r="F5" s="23"/>
      <c r="G5" s="23"/>
    </row>
    <row r="6" spans="2:7" ht="15.75" x14ac:dyDescent="0.25">
      <c r="E6" s="23"/>
      <c r="F6" s="23"/>
      <c r="G6" s="23"/>
    </row>
    <row r="7" spans="2:7" ht="15.75" x14ac:dyDescent="0.25">
      <c r="E7" s="23"/>
      <c r="F7" s="23"/>
      <c r="G7" s="23"/>
    </row>
    <row r="8" spans="2:7" ht="15.75" x14ac:dyDescent="0.25">
      <c r="E8" s="23"/>
      <c r="F8" s="23"/>
      <c r="G8" s="23"/>
    </row>
    <row r="9" spans="2:7" ht="15.75" x14ac:dyDescent="0.25">
      <c r="E9" s="23"/>
      <c r="F9" s="23"/>
      <c r="G9" s="23"/>
    </row>
    <row r="10" spans="2:7" ht="15.75" x14ac:dyDescent="0.25">
      <c r="E10" s="23"/>
      <c r="F10" s="23"/>
      <c r="G10" s="23"/>
    </row>
    <row r="11" spans="2:7" ht="15.75" x14ac:dyDescent="0.25">
      <c r="E11" s="23"/>
      <c r="F11" s="23"/>
      <c r="G11" s="23"/>
    </row>
  </sheetData>
  <mergeCells count="1">
    <mergeCell ref="B2:G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85"/>
  <sheetViews>
    <sheetView showWhiteSpace="0" zoomScale="60" zoomScaleNormal="60" zoomScalePageLayoutView="75" workbookViewId="0">
      <pane ySplit="4" topLeftCell="A65" activePane="bottomLeft" state="frozen"/>
      <selection pane="bottomLeft" activeCell="AD84" sqref="AD84"/>
    </sheetView>
  </sheetViews>
  <sheetFormatPr defaultRowHeight="12.75" x14ac:dyDescent="0.2"/>
  <cols>
    <col min="1" max="1" width="1.28515625" style="1" customWidth="1"/>
    <col min="2" max="2" width="5.5703125" style="1" customWidth="1"/>
    <col min="3" max="4" width="8.7109375" style="1" customWidth="1"/>
    <col min="5" max="5" width="11.42578125" style="1" customWidth="1"/>
    <col min="6" max="6" width="11.28515625" style="4" customWidth="1"/>
    <col min="7" max="7" width="9.7109375" style="1" customWidth="1"/>
    <col min="8" max="8" width="7.140625" style="1" customWidth="1"/>
    <col min="9" max="9" width="12.85546875" style="1" customWidth="1"/>
    <col min="10" max="10" width="7.140625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1.140625" style="1" customWidth="1"/>
    <col min="16" max="16" width="11.7109375" style="1" customWidth="1"/>
    <col min="17" max="17" width="10.140625" style="3" customWidth="1"/>
    <col min="18" max="18" width="12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20.42578125" style="1" customWidth="1"/>
    <col min="28" max="28" width="13.5703125" style="1" customWidth="1"/>
    <col min="29" max="29" width="11.85546875" style="1" customWidth="1"/>
    <col min="30" max="30" width="11.7109375" style="1" customWidth="1"/>
    <col min="31" max="31" width="1.28515625" style="1" customWidth="1"/>
    <col min="32" max="32" width="2.85546875" customWidth="1"/>
    <col min="33" max="16384" width="9.140625" style="1"/>
  </cols>
  <sheetData>
    <row r="1" spans="2:30" ht="21.75" customHeight="1" x14ac:dyDescent="0.2"/>
    <row r="2" spans="2:30" ht="38.25" customHeight="1" x14ac:dyDescent="0.2">
      <c r="E2" s="125" t="s">
        <v>185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83"/>
    </row>
    <row r="3" spans="2:30" s="4" customFormat="1" ht="55.5" customHeight="1" x14ac:dyDescent="0.2">
      <c r="B3" s="9" t="s">
        <v>25</v>
      </c>
      <c r="C3" s="49" t="s">
        <v>90</v>
      </c>
      <c r="D3" s="49" t="s">
        <v>31</v>
      </c>
      <c r="E3" s="49" t="s">
        <v>62</v>
      </c>
      <c r="F3" s="49" t="s">
        <v>5</v>
      </c>
      <c r="G3" s="49" t="s">
        <v>27</v>
      </c>
      <c r="H3" s="49" t="s">
        <v>36</v>
      </c>
      <c r="I3" s="49" t="s">
        <v>6</v>
      </c>
      <c r="J3" s="49" t="s">
        <v>7</v>
      </c>
      <c r="K3" s="49" t="s">
        <v>58</v>
      </c>
      <c r="L3" s="49" t="s">
        <v>7</v>
      </c>
      <c r="M3" s="68" t="s">
        <v>37</v>
      </c>
      <c r="N3" s="43" t="s">
        <v>59</v>
      </c>
      <c r="O3" s="75" t="s">
        <v>194</v>
      </c>
      <c r="P3" s="43" t="s">
        <v>60</v>
      </c>
      <c r="Q3" s="43" t="s">
        <v>64</v>
      </c>
      <c r="R3" s="49" t="s">
        <v>176</v>
      </c>
      <c r="S3" s="68" t="s">
        <v>174</v>
      </c>
      <c r="T3" s="66" t="s">
        <v>9</v>
      </c>
      <c r="U3" s="66" t="s">
        <v>1</v>
      </c>
      <c r="V3" s="49" t="s">
        <v>39</v>
      </c>
      <c r="W3" s="66" t="s">
        <v>8</v>
      </c>
      <c r="X3" s="49" t="s">
        <v>53</v>
      </c>
      <c r="Y3" s="66" t="s">
        <v>10</v>
      </c>
      <c r="Z3" s="66" t="s">
        <v>0</v>
      </c>
      <c r="AA3" s="49" t="s">
        <v>175</v>
      </c>
      <c r="AB3" s="49" t="s">
        <v>40</v>
      </c>
      <c r="AC3" s="49" t="s">
        <v>41</v>
      </c>
      <c r="AD3" s="9" t="s">
        <v>11</v>
      </c>
    </row>
    <row r="4" spans="2:30" s="12" customFormat="1" ht="17.25" customHeight="1" x14ac:dyDescent="0.2">
      <c r="B4" s="68">
        <v>1</v>
      </c>
      <c r="C4" s="46">
        <v>2</v>
      </c>
      <c r="D4" s="68">
        <v>3</v>
      </c>
      <c r="E4" s="68">
        <v>4</v>
      </c>
      <c r="F4" s="46">
        <v>5</v>
      </c>
      <c r="G4" s="46">
        <v>6</v>
      </c>
      <c r="H4" s="68">
        <v>7</v>
      </c>
      <c r="I4" s="68">
        <v>8</v>
      </c>
      <c r="J4" s="46">
        <v>9</v>
      </c>
      <c r="K4" s="46">
        <v>10</v>
      </c>
      <c r="L4" s="68">
        <v>11</v>
      </c>
      <c r="M4" s="75" t="s">
        <v>192</v>
      </c>
      <c r="N4" s="46" t="s">
        <v>193</v>
      </c>
      <c r="O4" s="46" t="s">
        <v>195</v>
      </c>
      <c r="P4" s="75" t="s">
        <v>196</v>
      </c>
      <c r="Q4" s="68">
        <v>16</v>
      </c>
      <c r="R4" s="46">
        <v>17</v>
      </c>
      <c r="S4" s="46">
        <v>18</v>
      </c>
      <c r="T4" s="68">
        <v>19</v>
      </c>
      <c r="U4" s="68">
        <v>20</v>
      </c>
      <c r="V4" s="46">
        <v>21</v>
      </c>
      <c r="W4" s="68">
        <v>22</v>
      </c>
      <c r="X4" s="46">
        <v>23</v>
      </c>
      <c r="Y4" s="68">
        <v>24</v>
      </c>
      <c r="Z4" s="46" t="s">
        <v>197</v>
      </c>
      <c r="AA4" s="68">
        <v>26</v>
      </c>
      <c r="AB4" s="46">
        <v>27</v>
      </c>
      <c r="AC4" s="46">
        <v>28</v>
      </c>
      <c r="AD4" s="75" t="s">
        <v>198</v>
      </c>
    </row>
    <row r="5" spans="2:30" s="4" customFormat="1" ht="22.5" customHeight="1" x14ac:dyDescent="0.2">
      <c r="B5" s="5">
        <v>1</v>
      </c>
      <c r="C5" s="78" t="s">
        <v>35</v>
      </c>
      <c r="D5" s="78" t="s">
        <v>188</v>
      </c>
      <c r="E5" s="78" t="s">
        <v>191</v>
      </c>
      <c r="F5" s="77" t="s">
        <v>35</v>
      </c>
      <c r="G5" s="78" t="s">
        <v>178</v>
      </c>
      <c r="H5" s="78">
        <v>2</v>
      </c>
      <c r="I5" s="78" t="s">
        <v>177</v>
      </c>
      <c r="J5" s="78">
        <v>4280</v>
      </c>
      <c r="K5" s="78">
        <v>17610</v>
      </c>
      <c r="L5" s="78">
        <v>4280</v>
      </c>
      <c r="M5" s="67">
        <f>K5+L5</f>
        <v>21890</v>
      </c>
      <c r="N5" s="67">
        <f>M5*12</f>
        <v>262680</v>
      </c>
      <c r="O5" s="26">
        <f>ROUNDUP((ROUND(((M5*3)/100),0)),-1)*8</f>
        <v>5280</v>
      </c>
      <c r="P5" s="67">
        <f>N5+O5</f>
        <v>267960</v>
      </c>
      <c r="Q5" s="67">
        <f>ROUND(((P5)*136%),0)</f>
        <v>364426</v>
      </c>
      <c r="R5" s="78">
        <v>20</v>
      </c>
      <c r="S5" s="67">
        <f>ROUND(((P5)*R5%),0)</f>
        <v>53592</v>
      </c>
      <c r="T5" s="78">
        <v>0</v>
      </c>
      <c r="U5" s="78">
        <v>0</v>
      </c>
      <c r="V5" s="78">
        <v>0</v>
      </c>
      <c r="W5" s="78">
        <v>3600</v>
      </c>
      <c r="X5" s="78">
        <v>0</v>
      </c>
      <c r="Y5" s="78">
        <v>0</v>
      </c>
      <c r="Z5" s="5">
        <f>P5+Q5+S5+T5+U5+V5+W5+X5+Y5</f>
        <v>689578</v>
      </c>
      <c r="AA5" s="78">
        <v>5000</v>
      </c>
      <c r="AB5" s="78">
        <v>0</v>
      </c>
      <c r="AC5" s="80">
        <v>0</v>
      </c>
      <c r="AD5" s="5">
        <f>(Z5+AA5+AB5+AC5)*H5</f>
        <v>1389156</v>
      </c>
    </row>
    <row r="6" spans="2:30" s="4" customFormat="1" ht="22.5" customHeight="1" x14ac:dyDescent="0.2">
      <c r="B6" s="74">
        <v>2</v>
      </c>
      <c r="C6" s="78"/>
      <c r="D6" s="78"/>
      <c r="E6" s="78"/>
      <c r="F6" s="77"/>
      <c r="G6" s="78"/>
      <c r="H6" s="78"/>
      <c r="I6" s="78"/>
      <c r="J6" s="78"/>
      <c r="K6" s="78"/>
      <c r="L6" s="78"/>
      <c r="M6" s="74"/>
      <c r="N6" s="74"/>
      <c r="O6" s="26"/>
      <c r="P6" s="74"/>
      <c r="Q6" s="74"/>
      <c r="R6" s="78"/>
      <c r="S6" s="74"/>
      <c r="T6" s="78"/>
      <c r="U6" s="78"/>
      <c r="V6" s="78"/>
      <c r="W6" s="78"/>
      <c r="X6" s="78"/>
      <c r="Y6" s="78"/>
      <c r="Z6" s="74"/>
      <c r="AA6" s="78"/>
      <c r="AB6" s="78"/>
      <c r="AC6" s="109"/>
      <c r="AD6" s="74"/>
    </row>
    <row r="7" spans="2:30" s="4" customFormat="1" ht="22.5" customHeight="1" x14ac:dyDescent="0.2">
      <c r="B7" s="74">
        <v>3</v>
      </c>
      <c r="C7" s="78"/>
      <c r="D7" s="78"/>
      <c r="E7" s="78"/>
      <c r="F7" s="77"/>
      <c r="G7" s="78"/>
      <c r="H7" s="78"/>
      <c r="I7" s="78"/>
      <c r="J7" s="78"/>
      <c r="K7" s="78"/>
      <c r="L7" s="78"/>
      <c r="M7" s="74"/>
      <c r="N7" s="74"/>
      <c r="O7" s="26"/>
      <c r="P7" s="74"/>
      <c r="Q7" s="74"/>
      <c r="R7" s="78"/>
      <c r="S7" s="74"/>
      <c r="T7" s="78"/>
      <c r="U7" s="78"/>
      <c r="V7" s="78"/>
      <c r="W7" s="78"/>
      <c r="X7" s="78"/>
      <c r="Y7" s="78"/>
      <c r="Z7" s="74"/>
      <c r="AA7" s="78"/>
      <c r="AB7" s="78"/>
      <c r="AC7" s="109"/>
      <c r="AD7" s="74"/>
    </row>
    <row r="8" spans="2:30" s="4" customFormat="1" ht="22.5" customHeight="1" x14ac:dyDescent="0.2">
      <c r="B8" s="74">
        <v>4</v>
      </c>
      <c r="C8" s="78"/>
      <c r="D8" s="78"/>
      <c r="E8" s="78"/>
      <c r="F8" s="77"/>
      <c r="G8" s="78"/>
      <c r="H8" s="78"/>
      <c r="I8" s="78"/>
      <c r="J8" s="78"/>
      <c r="K8" s="78"/>
      <c r="L8" s="78"/>
      <c r="M8" s="74"/>
      <c r="N8" s="74"/>
      <c r="O8" s="26"/>
      <c r="P8" s="74"/>
      <c r="Q8" s="74"/>
      <c r="R8" s="78"/>
      <c r="S8" s="74"/>
      <c r="T8" s="78"/>
      <c r="U8" s="78"/>
      <c r="V8" s="78"/>
      <c r="W8" s="78"/>
      <c r="X8" s="78"/>
      <c r="Y8" s="78"/>
      <c r="Z8" s="74"/>
      <c r="AA8" s="78"/>
      <c r="AB8" s="78"/>
      <c r="AC8" s="109"/>
      <c r="AD8" s="74"/>
    </row>
    <row r="9" spans="2:30" s="4" customFormat="1" ht="22.5" customHeight="1" x14ac:dyDescent="0.2">
      <c r="B9" s="74">
        <v>5</v>
      </c>
      <c r="C9" s="78"/>
      <c r="D9" s="78"/>
      <c r="E9" s="78"/>
      <c r="F9" s="77"/>
      <c r="G9" s="78"/>
      <c r="H9" s="78"/>
      <c r="I9" s="78"/>
      <c r="J9" s="78"/>
      <c r="K9" s="78"/>
      <c r="L9" s="78"/>
      <c r="M9" s="74"/>
      <c r="N9" s="74"/>
      <c r="O9" s="26"/>
      <c r="P9" s="74"/>
      <c r="Q9" s="74"/>
      <c r="R9" s="78"/>
      <c r="S9" s="74"/>
      <c r="T9" s="78"/>
      <c r="U9" s="78"/>
      <c r="V9" s="78"/>
      <c r="W9" s="78"/>
      <c r="X9" s="78"/>
      <c r="Y9" s="78"/>
      <c r="Z9" s="74"/>
      <c r="AA9" s="78"/>
      <c r="AB9" s="78"/>
      <c r="AC9" s="109"/>
      <c r="AD9" s="74"/>
    </row>
    <row r="10" spans="2:30" s="4" customFormat="1" ht="22.5" customHeight="1" x14ac:dyDescent="0.2">
      <c r="B10" s="74">
        <v>6</v>
      </c>
      <c r="C10" s="78"/>
      <c r="D10" s="78"/>
      <c r="E10" s="78"/>
      <c r="F10" s="77"/>
      <c r="G10" s="78"/>
      <c r="H10" s="78"/>
      <c r="I10" s="78"/>
      <c r="J10" s="78"/>
      <c r="K10" s="78"/>
      <c r="L10" s="78"/>
      <c r="M10" s="74"/>
      <c r="N10" s="74"/>
      <c r="O10" s="26"/>
      <c r="P10" s="74"/>
      <c r="Q10" s="74"/>
      <c r="R10" s="78"/>
      <c r="S10" s="74"/>
      <c r="T10" s="78"/>
      <c r="U10" s="78"/>
      <c r="V10" s="78"/>
      <c r="W10" s="78"/>
      <c r="X10" s="78"/>
      <c r="Y10" s="78"/>
      <c r="Z10" s="74"/>
      <c r="AA10" s="78"/>
      <c r="AB10" s="78"/>
      <c r="AC10" s="109"/>
      <c r="AD10" s="74"/>
    </row>
    <row r="11" spans="2:30" s="4" customFormat="1" ht="22.5" customHeight="1" x14ac:dyDescent="0.2">
      <c r="B11" s="74">
        <v>7</v>
      </c>
      <c r="C11" s="78"/>
      <c r="D11" s="78"/>
      <c r="E11" s="78"/>
      <c r="F11" s="77"/>
      <c r="G11" s="78"/>
      <c r="H11" s="78"/>
      <c r="I11" s="78"/>
      <c r="J11" s="78"/>
      <c r="K11" s="78"/>
      <c r="L11" s="78"/>
      <c r="M11" s="74"/>
      <c r="N11" s="74"/>
      <c r="O11" s="26"/>
      <c r="P11" s="74"/>
      <c r="Q11" s="74"/>
      <c r="R11" s="78"/>
      <c r="S11" s="74"/>
      <c r="T11" s="78"/>
      <c r="U11" s="78"/>
      <c r="V11" s="78"/>
      <c r="W11" s="78"/>
      <c r="X11" s="78"/>
      <c r="Y11" s="78"/>
      <c r="Z11" s="74"/>
      <c r="AA11" s="78"/>
      <c r="AB11" s="78"/>
      <c r="AC11" s="109"/>
      <c r="AD11" s="74"/>
    </row>
    <row r="12" spans="2:30" s="4" customFormat="1" ht="22.5" customHeight="1" x14ac:dyDescent="0.2">
      <c r="B12" s="74">
        <v>8</v>
      </c>
      <c r="C12" s="78"/>
      <c r="D12" s="78"/>
      <c r="E12" s="78"/>
      <c r="F12" s="77"/>
      <c r="G12" s="78"/>
      <c r="H12" s="78"/>
      <c r="I12" s="78"/>
      <c r="J12" s="78"/>
      <c r="K12" s="78"/>
      <c r="L12" s="78"/>
      <c r="M12" s="74"/>
      <c r="N12" s="74"/>
      <c r="O12" s="26"/>
      <c r="P12" s="74"/>
      <c r="Q12" s="74"/>
      <c r="R12" s="78"/>
      <c r="S12" s="74"/>
      <c r="T12" s="78"/>
      <c r="U12" s="78"/>
      <c r="V12" s="78"/>
      <c r="W12" s="78"/>
      <c r="X12" s="78"/>
      <c r="Y12" s="78"/>
      <c r="Z12" s="74"/>
      <c r="AA12" s="78"/>
      <c r="AB12" s="78"/>
      <c r="AC12" s="109"/>
      <c r="AD12" s="74"/>
    </row>
    <row r="13" spans="2:30" s="4" customFormat="1" ht="22.5" customHeight="1" x14ac:dyDescent="0.2">
      <c r="B13" s="74">
        <v>9</v>
      </c>
      <c r="C13" s="78"/>
      <c r="D13" s="78"/>
      <c r="E13" s="78"/>
      <c r="F13" s="77"/>
      <c r="G13" s="78"/>
      <c r="H13" s="78"/>
      <c r="I13" s="78"/>
      <c r="J13" s="78"/>
      <c r="K13" s="78"/>
      <c r="L13" s="78"/>
      <c r="M13" s="74"/>
      <c r="N13" s="74"/>
      <c r="O13" s="26"/>
      <c r="P13" s="74"/>
      <c r="Q13" s="74"/>
      <c r="R13" s="78"/>
      <c r="S13" s="74"/>
      <c r="T13" s="78"/>
      <c r="U13" s="78"/>
      <c r="V13" s="78"/>
      <c r="W13" s="78"/>
      <c r="X13" s="78"/>
      <c r="Y13" s="78"/>
      <c r="Z13" s="74"/>
      <c r="AA13" s="78"/>
      <c r="AB13" s="78"/>
      <c r="AC13" s="109"/>
      <c r="AD13" s="74"/>
    </row>
    <row r="14" spans="2:30" s="4" customFormat="1" ht="22.5" customHeight="1" x14ac:dyDescent="0.2">
      <c r="B14" s="74">
        <v>10</v>
      </c>
      <c r="C14" s="78"/>
      <c r="D14" s="78"/>
      <c r="E14" s="78"/>
      <c r="F14" s="77"/>
      <c r="G14" s="78"/>
      <c r="H14" s="78"/>
      <c r="I14" s="78"/>
      <c r="J14" s="78"/>
      <c r="K14" s="78"/>
      <c r="L14" s="78"/>
      <c r="M14" s="74"/>
      <c r="N14" s="74"/>
      <c r="O14" s="26"/>
      <c r="P14" s="74"/>
      <c r="Q14" s="74"/>
      <c r="R14" s="78"/>
      <c r="S14" s="74"/>
      <c r="T14" s="78"/>
      <c r="U14" s="78"/>
      <c r="V14" s="78"/>
      <c r="W14" s="78"/>
      <c r="X14" s="78"/>
      <c r="Y14" s="78"/>
      <c r="Z14" s="74"/>
      <c r="AA14" s="78"/>
      <c r="AB14" s="78"/>
      <c r="AC14" s="109"/>
      <c r="AD14" s="74"/>
    </row>
    <row r="15" spans="2:30" s="4" customFormat="1" ht="22.5" customHeight="1" x14ac:dyDescent="0.2">
      <c r="B15" s="74">
        <v>11</v>
      </c>
      <c r="C15" s="78"/>
      <c r="D15" s="78"/>
      <c r="E15" s="78"/>
      <c r="F15" s="77"/>
      <c r="G15" s="78"/>
      <c r="H15" s="78"/>
      <c r="I15" s="78"/>
      <c r="J15" s="78"/>
      <c r="K15" s="78"/>
      <c r="L15" s="78"/>
      <c r="M15" s="74"/>
      <c r="N15" s="74"/>
      <c r="O15" s="26"/>
      <c r="P15" s="74"/>
      <c r="Q15" s="74"/>
      <c r="R15" s="78"/>
      <c r="S15" s="74"/>
      <c r="T15" s="78"/>
      <c r="U15" s="78"/>
      <c r="V15" s="78"/>
      <c r="W15" s="78"/>
      <c r="X15" s="78"/>
      <c r="Y15" s="78"/>
      <c r="Z15" s="74"/>
      <c r="AA15" s="78"/>
      <c r="AB15" s="78"/>
      <c r="AC15" s="109"/>
      <c r="AD15" s="74"/>
    </row>
    <row r="16" spans="2:30" s="4" customFormat="1" ht="22.5" customHeight="1" x14ac:dyDescent="0.2">
      <c r="B16" s="74">
        <v>12</v>
      </c>
      <c r="C16" s="78"/>
      <c r="D16" s="78"/>
      <c r="E16" s="78"/>
      <c r="F16" s="77"/>
      <c r="G16" s="78"/>
      <c r="H16" s="78"/>
      <c r="I16" s="78"/>
      <c r="J16" s="78"/>
      <c r="K16" s="78"/>
      <c r="L16" s="78"/>
      <c r="M16" s="74"/>
      <c r="N16" s="74"/>
      <c r="O16" s="26"/>
      <c r="P16" s="74"/>
      <c r="Q16" s="74"/>
      <c r="R16" s="78"/>
      <c r="S16" s="74"/>
      <c r="T16" s="78"/>
      <c r="U16" s="78"/>
      <c r="V16" s="78"/>
      <c r="W16" s="78"/>
      <c r="X16" s="78"/>
      <c r="Y16" s="78"/>
      <c r="Z16" s="74"/>
      <c r="AA16" s="78"/>
      <c r="AB16" s="78"/>
      <c r="AC16" s="109"/>
      <c r="AD16" s="74"/>
    </row>
    <row r="17" spans="2:30" s="4" customFormat="1" ht="22.5" customHeight="1" x14ac:dyDescent="0.2">
      <c r="B17" s="74">
        <v>13</v>
      </c>
      <c r="C17" s="78"/>
      <c r="D17" s="78"/>
      <c r="E17" s="78"/>
      <c r="F17" s="77"/>
      <c r="G17" s="78"/>
      <c r="H17" s="78"/>
      <c r="I17" s="78"/>
      <c r="J17" s="78"/>
      <c r="K17" s="78"/>
      <c r="L17" s="78"/>
      <c r="M17" s="74"/>
      <c r="N17" s="74"/>
      <c r="O17" s="26"/>
      <c r="P17" s="74"/>
      <c r="Q17" s="74"/>
      <c r="R17" s="78"/>
      <c r="S17" s="74"/>
      <c r="T17" s="78"/>
      <c r="U17" s="78"/>
      <c r="V17" s="78"/>
      <c r="W17" s="78"/>
      <c r="X17" s="78"/>
      <c r="Y17" s="78"/>
      <c r="Z17" s="74"/>
      <c r="AA17" s="78"/>
      <c r="AB17" s="78"/>
      <c r="AC17" s="109"/>
      <c r="AD17" s="74"/>
    </row>
    <row r="18" spans="2:30" s="4" customFormat="1" ht="22.5" customHeight="1" x14ac:dyDescent="0.2">
      <c r="B18" s="74">
        <v>14</v>
      </c>
      <c r="C18" s="78"/>
      <c r="D18" s="78"/>
      <c r="E18" s="78"/>
      <c r="F18" s="77"/>
      <c r="G18" s="78"/>
      <c r="H18" s="78"/>
      <c r="I18" s="78"/>
      <c r="J18" s="78"/>
      <c r="K18" s="78"/>
      <c r="L18" s="78"/>
      <c r="M18" s="74"/>
      <c r="N18" s="74"/>
      <c r="O18" s="26"/>
      <c r="P18" s="74"/>
      <c r="Q18" s="74"/>
      <c r="R18" s="78"/>
      <c r="S18" s="74"/>
      <c r="T18" s="78"/>
      <c r="U18" s="78"/>
      <c r="V18" s="78"/>
      <c r="W18" s="78"/>
      <c r="X18" s="78"/>
      <c r="Y18" s="78"/>
      <c r="Z18" s="74"/>
      <c r="AA18" s="78"/>
      <c r="AB18" s="78"/>
      <c r="AC18" s="109"/>
      <c r="AD18" s="74"/>
    </row>
    <row r="19" spans="2:30" s="4" customFormat="1" ht="22.5" customHeight="1" x14ac:dyDescent="0.2">
      <c r="B19" s="74">
        <v>15</v>
      </c>
      <c r="C19" s="78"/>
      <c r="D19" s="78"/>
      <c r="E19" s="78"/>
      <c r="F19" s="77"/>
      <c r="G19" s="78"/>
      <c r="H19" s="78"/>
      <c r="I19" s="78"/>
      <c r="J19" s="78"/>
      <c r="K19" s="78"/>
      <c r="L19" s="78"/>
      <c r="M19" s="74"/>
      <c r="N19" s="74"/>
      <c r="O19" s="26"/>
      <c r="P19" s="74"/>
      <c r="Q19" s="74"/>
      <c r="R19" s="78"/>
      <c r="S19" s="74"/>
      <c r="T19" s="78"/>
      <c r="U19" s="78"/>
      <c r="V19" s="78"/>
      <c r="W19" s="78"/>
      <c r="X19" s="78"/>
      <c r="Y19" s="78"/>
      <c r="Z19" s="74"/>
      <c r="AA19" s="78"/>
      <c r="AB19" s="78"/>
      <c r="AC19" s="109"/>
      <c r="AD19" s="74"/>
    </row>
    <row r="20" spans="2:30" s="4" customFormat="1" ht="22.5" customHeight="1" x14ac:dyDescent="0.2">
      <c r="B20" s="74">
        <v>16</v>
      </c>
      <c r="C20" s="78"/>
      <c r="D20" s="78"/>
      <c r="E20" s="78"/>
      <c r="F20" s="77"/>
      <c r="G20" s="78"/>
      <c r="H20" s="78"/>
      <c r="I20" s="78"/>
      <c r="J20" s="78"/>
      <c r="K20" s="78"/>
      <c r="L20" s="78"/>
      <c r="M20" s="74"/>
      <c r="N20" s="74"/>
      <c r="O20" s="26"/>
      <c r="P20" s="74"/>
      <c r="Q20" s="74"/>
      <c r="R20" s="78"/>
      <c r="S20" s="74"/>
      <c r="T20" s="78"/>
      <c r="U20" s="78"/>
      <c r="V20" s="78"/>
      <c r="W20" s="78"/>
      <c r="X20" s="78"/>
      <c r="Y20" s="78"/>
      <c r="Z20" s="74"/>
      <c r="AA20" s="78"/>
      <c r="AB20" s="78"/>
      <c r="AC20" s="109"/>
      <c r="AD20" s="74"/>
    </row>
    <row r="21" spans="2:30" s="4" customFormat="1" ht="22.5" customHeight="1" x14ac:dyDescent="0.2">
      <c r="B21" s="74">
        <v>17</v>
      </c>
      <c r="C21" s="78"/>
      <c r="D21" s="78"/>
      <c r="E21" s="78"/>
      <c r="F21" s="77"/>
      <c r="G21" s="78"/>
      <c r="H21" s="78"/>
      <c r="I21" s="78"/>
      <c r="J21" s="78"/>
      <c r="K21" s="78"/>
      <c r="L21" s="78"/>
      <c r="M21" s="74"/>
      <c r="N21" s="74"/>
      <c r="O21" s="26"/>
      <c r="P21" s="74"/>
      <c r="Q21" s="74"/>
      <c r="R21" s="78"/>
      <c r="S21" s="74"/>
      <c r="T21" s="78"/>
      <c r="U21" s="78"/>
      <c r="V21" s="78"/>
      <c r="W21" s="78"/>
      <c r="X21" s="78"/>
      <c r="Y21" s="78"/>
      <c r="Z21" s="74"/>
      <c r="AA21" s="78"/>
      <c r="AB21" s="78"/>
      <c r="AC21" s="109"/>
      <c r="AD21" s="74"/>
    </row>
    <row r="22" spans="2:30" s="4" customFormat="1" ht="22.5" customHeight="1" x14ac:dyDescent="0.2">
      <c r="B22" s="74">
        <v>18</v>
      </c>
      <c r="C22" s="78"/>
      <c r="D22" s="78"/>
      <c r="E22" s="78"/>
      <c r="F22" s="77"/>
      <c r="G22" s="78"/>
      <c r="H22" s="78"/>
      <c r="I22" s="78"/>
      <c r="J22" s="78"/>
      <c r="K22" s="78"/>
      <c r="L22" s="78"/>
      <c r="M22" s="74"/>
      <c r="N22" s="74"/>
      <c r="O22" s="26"/>
      <c r="P22" s="74"/>
      <c r="Q22" s="74"/>
      <c r="R22" s="78"/>
      <c r="S22" s="74"/>
      <c r="T22" s="78"/>
      <c r="U22" s="78"/>
      <c r="V22" s="78"/>
      <c r="W22" s="78"/>
      <c r="X22" s="78"/>
      <c r="Y22" s="78"/>
      <c r="Z22" s="74"/>
      <c r="AA22" s="78"/>
      <c r="AB22" s="78"/>
      <c r="AC22" s="109"/>
      <c r="AD22" s="74"/>
    </row>
    <row r="23" spans="2:30" s="4" customFormat="1" ht="22.5" customHeight="1" x14ac:dyDescent="0.2">
      <c r="B23" s="74">
        <v>19</v>
      </c>
      <c r="C23" s="78"/>
      <c r="D23" s="78"/>
      <c r="E23" s="78"/>
      <c r="F23" s="77"/>
      <c r="G23" s="78"/>
      <c r="H23" s="78"/>
      <c r="I23" s="78"/>
      <c r="J23" s="78"/>
      <c r="K23" s="78"/>
      <c r="L23" s="78"/>
      <c r="M23" s="74"/>
      <c r="N23" s="74"/>
      <c r="O23" s="26"/>
      <c r="P23" s="74"/>
      <c r="Q23" s="74"/>
      <c r="R23" s="78"/>
      <c r="S23" s="74"/>
      <c r="T23" s="78"/>
      <c r="U23" s="78"/>
      <c r="V23" s="78"/>
      <c r="W23" s="78"/>
      <c r="X23" s="78"/>
      <c r="Y23" s="78"/>
      <c r="Z23" s="74"/>
      <c r="AA23" s="78"/>
      <c r="AB23" s="78"/>
      <c r="AC23" s="109"/>
      <c r="AD23" s="74"/>
    </row>
    <row r="24" spans="2:30" s="4" customFormat="1" ht="22.5" customHeight="1" x14ac:dyDescent="0.2">
      <c r="B24" s="74">
        <v>20</v>
      </c>
      <c r="C24" s="78"/>
      <c r="D24" s="78"/>
      <c r="E24" s="78"/>
      <c r="F24" s="77"/>
      <c r="G24" s="78"/>
      <c r="H24" s="78"/>
      <c r="I24" s="78"/>
      <c r="J24" s="78"/>
      <c r="K24" s="78"/>
      <c r="L24" s="78"/>
      <c r="M24" s="74"/>
      <c r="N24" s="74"/>
      <c r="O24" s="26"/>
      <c r="P24" s="74"/>
      <c r="Q24" s="74"/>
      <c r="R24" s="78"/>
      <c r="S24" s="74"/>
      <c r="T24" s="78"/>
      <c r="U24" s="78"/>
      <c r="V24" s="78"/>
      <c r="W24" s="78"/>
      <c r="X24" s="78"/>
      <c r="Y24" s="78"/>
      <c r="Z24" s="74"/>
      <c r="AA24" s="78"/>
      <c r="AB24" s="78"/>
      <c r="AC24" s="109"/>
      <c r="AD24" s="74"/>
    </row>
    <row r="25" spans="2:30" s="4" customFormat="1" ht="22.5" customHeight="1" x14ac:dyDescent="0.2">
      <c r="B25" s="74">
        <v>21</v>
      </c>
      <c r="C25" s="78"/>
      <c r="D25" s="78"/>
      <c r="E25" s="78"/>
      <c r="F25" s="77"/>
      <c r="G25" s="78"/>
      <c r="H25" s="78"/>
      <c r="I25" s="78"/>
      <c r="J25" s="78"/>
      <c r="K25" s="78"/>
      <c r="L25" s="78"/>
      <c r="M25" s="74"/>
      <c r="N25" s="74"/>
      <c r="O25" s="26"/>
      <c r="P25" s="74"/>
      <c r="Q25" s="74"/>
      <c r="R25" s="78"/>
      <c r="S25" s="74"/>
      <c r="T25" s="78"/>
      <c r="U25" s="78"/>
      <c r="V25" s="78"/>
      <c r="W25" s="78"/>
      <c r="X25" s="78"/>
      <c r="Y25" s="78"/>
      <c r="Z25" s="74"/>
      <c r="AA25" s="78"/>
      <c r="AB25" s="78"/>
      <c r="AC25" s="109"/>
      <c r="AD25" s="74"/>
    </row>
    <row r="26" spans="2:30" s="4" customFormat="1" ht="22.5" customHeight="1" x14ac:dyDescent="0.2">
      <c r="B26" s="74">
        <v>22</v>
      </c>
      <c r="C26" s="78"/>
      <c r="D26" s="78"/>
      <c r="E26" s="78"/>
      <c r="F26" s="77"/>
      <c r="G26" s="78"/>
      <c r="H26" s="78"/>
      <c r="I26" s="78"/>
      <c r="J26" s="78"/>
      <c r="K26" s="78"/>
      <c r="L26" s="78"/>
      <c r="M26" s="74"/>
      <c r="N26" s="74"/>
      <c r="O26" s="26"/>
      <c r="P26" s="74"/>
      <c r="Q26" s="74"/>
      <c r="R26" s="78"/>
      <c r="S26" s="74"/>
      <c r="T26" s="78"/>
      <c r="U26" s="78"/>
      <c r="V26" s="78"/>
      <c r="W26" s="78"/>
      <c r="X26" s="78"/>
      <c r="Y26" s="78"/>
      <c r="Z26" s="74"/>
      <c r="AA26" s="78"/>
      <c r="AB26" s="78"/>
      <c r="AC26" s="109"/>
      <c r="AD26" s="74"/>
    </row>
    <row r="27" spans="2:30" s="4" customFormat="1" ht="22.5" customHeight="1" x14ac:dyDescent="0.2">
      <c r="B27" s="74">
        <v>23</v>
      </c>
      <c r="C27" s="78"/>
      <c r="D27" s="78"/>
      <c r="E27" s="78"/>
      <c r="F27" s="77"/>
      <c r="G27" s="78"/>
      <c r="H27" s="78"/>
      <c r="I27" s="78"/>
      <c r="J27" s="78"/>
      <c r="K27" s="78"/>
      <c r="L27" s="78"/>
      <c r="M27" s="74"/>
      <c r="N27" s="74"/>
      <c r="O27" s="26"/>
      <c r="P27" s="74"/>
      <c r="Q27" s="74"/>
      <c r="R27" s="78"/>
      <c r="S27" s="74"/>
      <c r="T27" s="78"/>
      <c r="U27" s="78"/>
      <c r="V27" s="78"/>
      <c r="W27" s="78"/>
      <c r="X27" s="78"/>
      <c r="Y27" s="78"/>
      <c r="Z27" s="74"/>
      <c r="AA27" s="78"/>
      <c r="AB27" s="78"/>
      <c r="AC27" s="109"/>
      <c r="AD27" s="74"/>
    </row>
    <row r="28" spans="2:30" s="4" customFormat="1" ht="22.5" customHeight="1" x14ac:dyDescent="0.2">
      <c r="B28" s="74">
        <v>24</v>
      </c>
      <c r="C28" s="78"/>
      <c r="D28" s="78"/>
      <c r="E28" s="78"/>
      <c r="F28" s="77"/>
      <c r="G28" s="78"/>
      <c r="H28" s="78"/>
      <c r="I28" s="78"/>
      <c r="J28" s="78"/>
      <c r="K28" s="78"/>
      <c r="L28" s="78"/>
      <c r="M28" s="74"/>
      <c r="N28" s="74"/>
      <c r="O28" s="26"/>
      <c r="P28" s="74"/>
      <c r="Q28" s="74"/>
      <c r="R28" s="78"/>
      <c r="S28" s="74"/>
      <c r="T28" s="78"/>
      <c r="U28" s="78"/>
      <c r="V28" s="78"/>
      <c r="W28" s="78"/>
      <c r="X28" s="78"/>
      <c r="Y28" s="78"/>
      <c r="Z28" s="74"/>
      <c r="AA28" s="78"/>
      <c r="AB28" s="78"/>
      <c r="AC28" s="109"/>
      <c r="AD28" s="74"/>
    </row>
    <row r="29" spans="2:30" s="4" customFormat="1" ht="22.5" customHeight="1" x14ac:dyDescent="0.2">
      <c r="B29" s="74">
        <v>25</v>
      </c>
      <c r="C29" s="78"/>
      <c r="D29" s="78"/>
      <c r="E29" s="78"/>
      <c r="F29" s="77"/>
      <c r="G29" s="78"/>
      <c r="H29" s="78"/>
      <c r="I29" s="78"/>
      <c r="J29" s="78"/>
      <c r="K29" s="78"/>
      <c r="L29" s="78"/>
      <c r="M29" s="74"/>
      <c r="N29" s="74"/>
      <c r="O29" s="26"/>
      <c r="P29" s="74"/>
      <c r="Q29" s="74"/>
      <c r="R29" s="78"/>
      <c r="S29" s="74"/>
      <c r="T29" s="78"/>
      <c r="U29" s="78"/>
      <c r="V29" s="78"/>
      <c r="W29" s="78"/>
      <c r="X29" s="78"/>
      <c r="Y29" s="78"/>
      <c r="Z29" s="74"/>
      <c r="AA29" s="78"/>
      <c r="AB29" s="78"/>
      <c r="AC29" s="109"/>
      <c r="AD29" s="74"/>
    </row>
    <row r="30" spans="2:30" s="4" customFormat="1" ht="22.5" customHeight="1" x14ac:dyDescent="0.2">
      <c r="B30" s="74">
        <v>26</v>
      </c>
      <c r="C30" s="78"/>
      <c r="D30" s="78"/>
      <c r="E30" s="78"/>
      <c r="F30" s="77"/>
      <c r="G30" s="78"/>
      <c r="H30" s="78"/>
      <c r="I30" s="78"/>
      <c r="J30" s="78"/>
      <c r="K30" s="78"/>
      <c r="L30" s="78"/>
      <c r="M30" s="74"/>
      <c r="N30" s="74"/>
      <c r="O30" s="26"/>
      <c r="P30" s="74"/>
      <c r="Q30" s="74"/>
      <c r="R30" s="78"/>
      <c r="S30" s="74"/>
      <c r="T30" s="78"/>
      <c r="U30" s="78"/>
      <c r="V30" s="78"/>
      <c r="W30" s="78"/>
      <c r="X30" s="78"/>
      <c r="Y30" s="78"/>
      <c r="Z30" s="74"/>
      <c r="AA30" s="78"/>
      <c r="AB30" s="78"/>
      <c r="AC30" s="109"/>
      <c r="AD30" s="74"/>
    </row>
    <row r="31" spans="2:30" s="4" customFormat="1" ht="22.5" customHeight="1" x14ac:dyDescent="0.2">
      <c r="B31" s="74">
        <v>27</v>
      </c>
      <c r="C31" s="78"/>
      <c r="D31" s="78"/>
      <c r="E31" s="78"/>
      <c r="F31" s="77"/>
      <c r="G31" s="78"/>
      <c r="H31" s="78"/>
      <c r="I31" s="78"/>
      <c r="J31" s="78"/>
      <c r="K31" s="78"/>
      <c r="L31" s="78"/>
      <c r="M31" s="74"/>
      <c r="N31" s="74"/>
      <c r="O31" s="26"/>
      <c r="P31" s="74"/>
      <c r="Q31" s="74"/>
      <c r="R31" s="78"/>
      <c r="S31" s="74"/>
      <c r="T31" s="78"/>
      <c r="U31" s="78"/>
      <c r="V31" s="78"/>
      <c r="W31" s="78"/>
      <c r="X31" s="78"/>
      <c r="Y31" s="78"/>
      <c r="Z31" s="74"/>
      <c r="AA31" s="78"/>
      <c r="AB31" s="78"/>
      <c r="AC31" s="109"/>
      <c r="AD31" s="74"/>
    </row>
    <row r="32" spans="2:30" s="4" customFormat="1" ht="22.5" customHeight="1" x14ac:dyDescent="0.2">
      <c r="B32" s="74">
        <v>28</v>
      </c>
      <c r="C32" s="78"/>
      <c r="D32" s="78"/>
      <c r="E32" s="78"/>
      <c r="F32" s="77"/>
      <c r="G32" s="78"/>
      <c r="H32" s="78"/>
      <c r="I32" s="78"/>
      <c r="J32" s="78"/>
      <c r="K32" s="78"/>
      <c r="L32" s="78"/>
      <c r="M32" s="74"/>
      <c r="N32" s="74"/>
      <c r="O32" s="26"/>
      <c r="P32" s="74"/>
      <c r="Q32" s="74"/>
      <c r="R32" s="78"/>
      <c r="S32" s="74"/>
      <c r="T32" s="78"/>
      <c r="U32" s="78"/>
      <c r="V32" s="78"/>
      <c r="W32" s="78"/>
      <c r="X32" s="78"/>
      <c r="Y32" s="78"/>
      <c r="Z32" s="74"/>
      <c r="AA32" s="78"/>
      <c r="AB32" s="78"/>
      <c r="AC32" s="109"/>
      <c r="AD32" s="74"/>
    </row>
    <row r="33" spans="2:30" s="4" customFormat="1" ht="22.5" customHeight="1" x14ac:dyDescent="0.2">
      <c r="B33" s="74">
        <v>29</v>
      </c>
      <c r="C33" s="78"/>
      <c r="D33" s="78"/>
      <c r="E33" s="78"/>
      <c r="F33" s="77"/>
      <c r="G33" s="78"/>
      <c r="H33" s="78"/>
      <c r="I33" s="78"/>
      <c r="J33" s="78"/>
      <c r="K33" s="78"/>
      <c r="L33" s="78"/>
      <c r="M33" s="74"/>
      <c r="N33" s="74"/>
      <c r="O33" s="26"/>
      <c r="P33" s="74"/>
      <c r="Q33" s="74"/>
      <c r="R33" s="78"/>
      <c r="S33" s="74"/>
      <c r="T33" s="78"/>
      <c r="U33" s="78"/>
      <c r="V33" s="78"/>
      <c r="W33" s="78"/>
      <c r="X33" s="78"/>
      <c r="Y33" s="78"/>
      <c r="Z33" s="74"/>
      <c r="AA33" s="78"/>
      <c r="AB33" s="78"/>
      <c r="AC33" s="109"/>
      <c r="AD33" s="74"/>
    </row>
    <row r="34" spans="2:30" s="4" customFormat="1" ht="22.5" customHeight="1" x14ac:dyDescent="0.2">
      <c r="B34" s="74">
        <v>30</v>
      </c>
      <c r="C34" s="78"/>
      <c r="D34" s="78"/>
      <c r="E34" s="78"/>
      <c r="F34" s="77"/>
      <c r="G34" s="78"/>
      <c r="H34" s="78"/>
      <c r="I34" s="78"/>
      <c r="J34" s="78"/>
      <c r="K34" s="78"/>
      <c r="L34" s="78"/>
      <c r="M34" s="74"/>
      <c r="N34" s="74"/>
      <c r="O34" s="26"/>
      <c r="P34" s="74"/>
      <c r="Q34" s="74"/>
      <c r="R34" s="78"/>
      <c r="S34" s="74"/>
      <c r="T34" s="78"/>
      <c r="U34" s="78"/>
      <c r="V34" s="78"/>
      <c r="W34" s="78"/>
      <c r="X34" s="78"/>
      <c r="Y34" s="78"/>
      <c r="Z34" s="74"/>
      <c r="AA34" s="78"/>
      <c r="AB34" s="78"/>
      <c r="AC34" s="109"/>
      <c r="AD34" s="74"/>
    </row>
    <row r="35" spans="2:30" s="4" customFormat="1" ht="22.5" customHeight="1" x14ac:dyDescent="0.2">
      <c r="B35" s="74">
        <v>31</v>
      </c>
      <c r="C35" s="78"/>
      <c r="D35" s="78"/>
      <c r="E35" s="78"/>
      <c r="F35" s="77"/>
      <c r="G35" s="78"/>
      <c r="H35" s="78"/>
      <c r="I35" s="78"/>
      <c r="J35" s="78"/>
      <c r="K35" s="78"/>
      <c r="L35" s="78"/>
      <c r="M35" s="74"/>
      <c r="N35" s="74"/>
      <c r="O35" s="26"/>
      <c r="P35" s="74"/>
      <c r="Q35" s="74"/>
      <c r="R35" s="78"/>
      <c r="S35" s="74"/>
      <c r="T35" s="78"/>
      <c r="U35" s="78"/>
      <c r="V35" s="78"/>
      <c r="W35" s="78"/>
      <c r="X35" s="78"/>
      <c r="Y35" s="78"/>
      <c r="Z35" s="74"/>
      <c r="AA35" s="78"/>
      <c r="AB35" s="78"/>
      <c r="AC35" s="109"/>
      <c r="AD35" s="74"/>
    </row>
    <row r="36" spans="2:30" s="4" customFormat="1" ht="22.5" customHeight="1" x14ac:dyDescent="0.2">
      <c r="B36" s="74">
        <v>32</v>
      </c>
      <c r="C36" s="78"/>
      <c r="D36" s="78"/>
      <c r="E36" s="78"/>
      <c r="F36" s="77"/>
      <c r="G36" s="78"/>
      <c r="H36" s="78"/>
      <c r="I36" s="78"/>
      <c r="J36" s="78"/>
      <c r="K36" s="78"/>
      <c r="L36" s="78"/>
      <c r="M36" s="74"/>
      <c r="N36" s="74"/>
      <c r="O36" s="26"/>
      <c r="P36" s="74"/>
      <c r="Q36" s="74"/>
      <c r="R36" s="78"/>
      <c r="S36" s="74"/>
      <c r="T36" s="78"/>
      <c r="U36" s="78"/>
      <c r="V36" s="78"/>
      <c r="W36" s="78"/>
      <c r="X36" s="78"/>
      <c r="Y36" s="78"/>
      <c r="Z36" s="74"/>
      <c r="AA36" s="78"/>
      <c r="AB36" s="78"/>
      <c r="AC36" s="109"/>
      <c r="AD36" s="74"/>
    </row>
    <row r="37" spans="2:30" s="4" customFormat="1" ht="22.5" customHeight="1" x14ac:dyDescent="0.2">
      <c r="B37" s="74">
        <v>33</v>
      </c>
      <c r="C37" s="78"/>
      <c r="D37" s="78"/>
      <c r="E37" s="78"/>
      <c r="F37" s="77"/>
      <c r="G37" s="78"/>
      <c r="H37" s="78"/>
      <c r="I37" s="78"/>
      <c r="J37" s="78"/>
      <c r="K37" s="78"/>
      <c r="L37" s="78"/>
      <c r="M37" s="74"/>
      <c r="N37" s="74"/>
      <c r="O37" s="26"/>
      <c r="P37" s="74"/>
      <c r="Q37" s="74"/>
      <c r="R37" s="78"/>
      <c r="S37" s="74"/>
      <c r="T37" s="78"/>
      <c r="U37" s="78"/>
      <c r="V37" s="78"/>
      <c r="W37" s="78"/>
      <c r="X37" s="78"/>
      <c r="Y37" s="78"/>
      <c r="Z37" s="74"/>
      <c r="AA37" s="78"/>
      <c r="AB37" s="78"/>
      <c r="AC37" s="109"/>
      <c r="AD37" s="74"/>
    </row>
    <row r="38" spans="2:30" s="4" customFormat="1" ht="22.5" customHeight="1" x14ac:dyDescent="0.2">
      <c r="B38" s="74">
        <v>34</v>
      </c>
      <c r="C38" s="78"/>
      <c r="D38" s="78"/>
      <c r="E38" s="78"/>
      <c r="F38" s="77"/>
      <c r="G38" s="78"/>
      <c r="H38" s="78"/>
      <c r="I38" s="78"/>
      <c r="J38" s="78"/>
      <c r="K38" s="78"/>
      <c r="L38" s="78"/>
      <c r="M38" s="74"/>
      <c r="N38" s="74"/>
      <c r="O38" s="26"/>
      <c r="P38" s="74"/>
      <c r="Q38" s="74"/>
      <c r="R38" s="78"/>
      <c r="S38" s="74"/>
      <c r="T38" s="78"/>
      <c r="U38" s="78"/>
      <c r="V38" s="78"/>
      <c r="W38" s="78"/>
      <c r="X38" s="78"/>
      <c r="Y38" s="78"/>
      <c r="Z38" s="74"/>
      <c r="AA38" s="78"/>
      <c r="AB38" s="78"/>
      <c r="AC38" s="109"/>
      <c r="AD38" s="74"/>
    </row>
    <row r="39" spans="2:30" s="4" customFormat="1" ht="22.5" customHeight="1" x14ac:dyDescent="0.2">
      <c r="B39" s="74">
        <v>35</v>
      </c>
      <c r="C39" s="78"/>
      <c r="D39" s="78"/>
      <c r="E39" s="78"/>
      <c r="F39" s="77"/>
      <c r="G39" s="78"/>
      <c r="H39" s="78"/>
      <c r="I39" s="78"/>
      <c r="J39" s="78"/>
      <c r="K39" s="78"/>
      <c r="L39" s="78"/>
      <c r="M39" s="74"/>
      <c r="N39" s="74"/>
      <c r="O39" s="26"/>
      <c r="P39" s="74"/>
      <c r="Q39" s="74"/>
      <c r="R39" s="78"/>
      <c r="S39" s="74"/>
      <c r="T39" s="78"/>
      <c r="U39" s="78"/>
      <c r="V39" s="78"/>
      <c r="W39" s="78"/>
      <c r="X39" s="78"/>
      <c r="Y39" s="78"/>
      <c r="Z39" s="74"/>
      <c r="AA39" s="78"/>
      <c r="AB39" s="78"/>
      <c r="AC39" s="109"/>
      <c r="AD39" s="74"/>
    </row>
    <row r="40" spans="2:30" s="4" customFormat="1" ht="22.5" customHeight="1" x14ac:dyDescent="0.2">
      <c r="B40" s="74">
        <v>36</v>
      </c>
      <c r="C40" s="78"/>
      <c r="D40" s="78"/>
      <c r="E40" s="78"/>
      <c r="F40" s="77"/>
      <c r="G40" s="78"/>
      <c r="H40" s="78"/>
      <c r="I40" s="78"/>
      <c r="J40" s="78"/>
      <c r="K40" s="78"/>
      <c r="L40" s="78"/>
      <c r="M40" s="74"/>
      <c r="N40" s="74"/>
      <c r="O40" s="26"/>
      <c r="P40" s="74"/>
      <c r="Q40" s="74"/>
      <c r="R40" s="78"/>
      <c r="S40" s="74"/>
      <c r="T40" s="78"/>
      <c r="U40" s="78"/>
      <c r="V40" s="78"/>
      <c r="W40" s="78"/>
      <c r="X40" s="78"/>
      <c r="Y40" s="78"/>
      <c r="Z40" s="74"/>
      <c r="AA40" s="78"/>
      <c r="AB40" s="78"/>
      <c r="AC40" s="109"/>
      <c r="AD40" s="74"/>
    </row>
    <row r="41" spans="2:30" s="4" customFormat="1" ht="22.5" customHeight="1" x14ac:dyDescent="0.2">
      <c r="B41" s="74">
        <v>37</v>
      </c>
      <c r="C41" s="78"/>
      <c r="D41" s="78"/>
      <c r="E41" s="78"/>
      <c r="F41" s="77"/>
      <c r="G41" s="78"/>
      <c r="H41" s="78"/>
      <c r="I41" s="78"/>
      <c r="J41" s="78"/>
      <c r="K41" s="78"/>
      <c r="L41" s="78"/>
      <c r="M41" s="74"/>
      <c r="N41" s="74"/>
      <c r="O41" s="26"/>
      <c r="P41" s="74"/>
      <c r="Q41" s="74"/>
      <c r="R41" s="78"/>
      <c r="S41" s="74"/>
      <c r="T41" s="78"/>
      <c r="U41" s="78"/>
      <c r="V41" s="78"/>
      <c r="W41" s="78"/>
      <c r="X41" s="78"/>
      <c r="Y41" s="78"/>
      <c r="Z41" s="74"/>
      <c r="AA41" s="78"/>
      <c r="AB41" s="78"/>
      <c r="AC41" s="109"/>
      <c r="AD41" s="74"/>
    </row>
    <row r="42" spans="2:30" s="4" customFormat="1" ht="22.5" customHeight="1" x14ac:dyDescent="0.2">
      <c r="B42" s="74">
        <v>38</v>
      </c>
      <c r="C42" s="78"/>
      <c r="D42" s="78"/>
      <c r="E42" s="78"/>
      <c r="F42" s="77"/>
      <c r="G42" s="78"/>
      <c r="H42" s="78"/>
      <c r="I42" s="78"/>
      <c r="J42" s="78"/>
      <c r="K42" s="78"/>
      <c r="L42" s="78"/>
      <c r="M42" s="74"/>
      <c r="N42" s="74"/>
      <c r="O42" s="26"/>
      <c r="P42" s="74"/>
      <c r="Q42" s="74"/>
      <c r="R42" s="78"/>
      <c r="S42" s="74"/>
      <c r="T42" s="78"/>
      <c r="U42" s="78"/>
      <c r="V42" s="78"/>
      <c r="W42" s="78"/>
      <c r="X42" s="78"/>
      <c r="Y42" s="78"/>
      <c r="Z42" s="74"/>
      <c r="AA42" s="78"/>
      <c r="AB42" s="78"/>
      <c r="AC42" s="109"/>
      <c r="AD42" s="74"/>
    </row>
    <row r="43" spans="2:30" s="4" customFormat="1" ht="22.5" customHeight="1" x14ac:dyDescent="0.2">
      <c r="B43" s="74">
        <v>39</v>
      </c>
      <c r="C43" s="78"/>
      <c r="D43" s="78"/>
      <c r="E43" s="78"/>
      <c r="F43" s="77"/>
      <c r="G43" s="78"/>
      <c r="H43" s="78"/>
      <c r="I43" s="78"/>
      <c r="J43" s="78"/>
      <c r="K43" s="78"/>
      <c r="L43" s="78"/>
      <c r="M43" s="74"/>
      <c r="N43" s="74"/>
      <c r="O43" s="26"/>
      <c r="P43" s="74"/>
      <c r="Q43" s="74"/>
      <c r="R43" s="78"/>
      <c r="S43" s="74"/>
      <c r="T43" s="78"/>
      <c r="U43" s="78"/>
      <c r="V43" s="78"/>
      <c r="W43" s="78"/>
      <c r="X43" s="78"/>
      <c r="Y43" s="78"/>
      <c r="Z43" s="74"/>
      <c r="AA43" s="78"/>
      <c r="AB43" s="78"/>
      <c r="AC43" s="109"/>
      <c r="AD43" s="74"/>
    </row>
    <row r="44" spans="2:30" s="4" customFormat="1" ht="22.5" customHeight="1" x14ac:dyDescent="0.2">
      <c r="B44" s="74">
        <v>40</v>
      </c>
      <c r="C44" s="78"/>
      <c r="D44" s="78"/>
      <c r="E44" s="78"/>
      <c r="F44" s="77"/>
      <c r="G44" s="78"/>
      <c r="H44" s="78"/>
      <c r="I44" s="78"/>
      <c r="J44" s="78"/>
      <c r="K44" s="78"/>
      <c r="L44" s="78"/>
      <c r="M44" s="74"/>
      <c r="N44" s="74"/>
      <c r="O44" s="26"/>
      <c r="P44" s="74"/>
      <c r="Q44" s="74"/>
      <c r="R44" s="78"/>
      <c r="S44" s="74"/>
      <c r="T44" s="78"/>
      <c r="U44" s="78"/>
      <c r="V44" s="78"/>
      <c r="W44" s="78"/>
      <c r="X44" s="78"/>
      <c r="Y44" s="78"/>
      <c r="Z44" s="74"/>
      <c r="AA44" s="78"/>
      <c r="AB44" s="78"/>
      <c r="AC44" s="109"/>
      <c r="AD44" s="74"/>
    </row>
    <row r="45" spans="2:30" s="4" customFormat="1" ht="22.5" customHeight="1" x14ac:dyDescent="0.2">
      <c r="B45" s="74">
        <v>41</v>
      </c>
      <c r="C45" s="78"/>
      <c r="D45" s="78"/>
      <c r="E45" s="78"/>
      <c r="F45" s="77"/>
      <c r="G45" s="78"/>
      <c r="H45" s="78"/>
      <c r="I45" s="78"/>
      <c r="J45" s="78"/>
      <c r="K45" s="78"/>
      <c r="L45" s="78"/>
      <c r="M45" s="74"/>
      <c r="N45" s="74"/>
      <c r="O45" s="26"/>
      <c r="P45" s="74"/>
      <c r="Q45" s="74"/>
      <c r="R45" s="78"/>
      <c r="S45" s="74"/>
      <c r="T45" s="78"/>
      <c r="U45" s="78"/>
      <c r="V45" s="78"/>
      <c r="W45" s="78"/>
      <c r="X45" s="78"/>
      <c r="Y45" s="78"/>
      <c r="Z45" s="74"/>
      <c r="AA45" s="78"/>
      <c r="AB45" s="78"/>
      <c r="AC45" s="109"/>
      <c r="AD45" s="74"/>
    </row>
    <row r="46" spans="2:30" s="4" customFormat="1" ht="22.5" customHeight="1" x14ac:dyDescent="0.2">
      <c r="B46" s="74">
        <v>42</v>
      </c>
      <c r="C46" s="78"/>
      <c r="D46" s="78"/>
      <c r="E46" s="78"/>
      <c r="F46" s="77"/>
      <c r="G46" s="78"/>
      <c r="H46" s="78"/>
      <c r="I46" s="78"/>
      <c r="J46" s="78"/>
      <c r="K46" s="78"/>
      <c r="L46" s="78"/>
      <c r="M46" s="74"/>
      <c r="N46" s="74"/>
      <c r="O46" s="26"/>
      <c r="P46" s="74"/>
      <c r="Q46" s="74"/>
      <c r="R46" s="78"/>
      <c r="S46" s="74"/>
      <c r="T46" s="78"/>
      <c r="U46" s="78"/>
      <c r="V46" s="78"/>
      <c r="W46" s="78"/>
      <c r="X46" s="78"/>
      <c r="Y46" s="78"/>
      <c r="Z46" s="74"/>
      <c r="AA46" s="78"/>
      <c r="AB46" s="78"/>
      <c r="AC46" s="109"/>
      <c r="AD46" s="74"/>
    </row>
    <row r="47" spans="2:30" s="4" customFormat="1" ht="22.5" customHeight="1" x14ac:dyDescent="0.2">
      <c r="B47" s="74">
        <v>43</v>
      </c>
      <c r="C47" s="78"/>
      <c r="D47" s="78"/>
      <c r="E47" s="78"/>
      <c r="F47" s="77"/>
      <c r="G47" s="78"/>
      <c r="H47" s="78"/>
      <c r="I47" s="78"/>
      <c r="J47" s="78"/>
      <c r="K47" s="78"/>
      <c r="L47" s="78"/>
      <c r="M47" s="74"/>
      <c r="N47" s="74"/>
      <c r="O47" s="26"/>
      <c r="P47" s="74"/>
      <c r="Q47" s="74"/>
      <c r="R47" s="78"/>
      <c r="S47" s="74"/>
      <c r="T47" s="78"/>
      <c r="U47" s="78"/>
      <c r="V47" s="78"/>
      <c r="W47" s="78"/>
      <c r="X47" s="78"/>
      <c r="Y47" s="78"/>
      <c r="Z47" s="74"/>
      <c r="AA47" s="78"/>
      <c r="AB47" s="78"/>
      <c r="AC47" s="109"/>
      <c r="AD47" s="74"/>
    </row>
    <row r="48" spans="2:30" s="4" customFormat="1" ht="22.5" customHeight="1" x14ac:dyDescent="0.2">
      <c r="B48" s="74">
        <v>44</v>
      </c>
      <c r="C48" s="78"/>
      <c r="D48" s="78"/>
      <c r="E48" s="78"/>
      <c r="F48" s="77"/>
      <c r="G48" s="78"/>
      <c r="H48" s="78"/>
      <c r="I48" s="78"/>
      <c r="J48" s="78"/>
      <c r="K48" s="78"/>
      <c r="L48" s="78"/>
      <c r="M48" s="74"/>
      <c r="N48" s="74"/>
      <c r="O48" s="26"/>
      <c r="P48" s="74"/>
      <c r="Q48" s="74"/>
      <c r="R48" s="78"/>
      <c r="S48" s="74"/>
      <c r="T48" s="78"/>
      <c r="U48" s="78"/>
      <c r="V48" s="78"/>
      <c r="W48" s="78"/>
      <c r="X48" s="78"/>
      <c r="Y48" s="78"/>
      <c r="Z48" s="74"/>
      <c r="AA48" s="78"/>
      <c r="AB48" s="78"/>
      <c r="AC48" s="109"/>
      <c r="AD48" s="74"/>
    </row>
    <row r="49" spans="2:30" s="4" customFormat="1" ht="22.5" customHeight="1" x14ac:dyDescent="0.2">
      <c r="B49" s="74">
        <v>45</v>
      </c>
      <c r="C49" s="78"/>
      <c r="D49" s="78"/>
      <c r="E49" s="78"/>
      <c r="F49" s="77"/>
      <c r="G49" s="78"/>
      <c r="H49" s="78"/>
      <c r="I49" s="78"/>
      <c r="J49" s="78"/>
      <c r="K49" s="78"/>
      <c r="L49" s="78"/>
      <c r="M49" s="74"/>
      <c r="N49" s="74"/>
      <c r="O49" s="26"/>
      <c r="P49" s="74"/>
      <c r="Q49" s="74"/>
      <c r="R49" s="78"/>
      <c r="S49" s="74"/>
      <c r="T49" s="78"/>
      <c r="U49" s="78"/>
      <c r="V49" s="78"/>
      <c r="W49" s="78"/>
      <c r="X49" s="78"/>
      <c r="Y49" s="78"/>
      <c r="Z49" s="74"/>
      <c r="AA49" s="78"/>
      <c r="AB49" s="78"/>
      <c r="AC49" s="109"/>
      <c r="AD49" s="74"/>
    </row>
    <row r="50" spans="2:30" s="4" customFormat="1" ht="22.5" customHeight="1" x14ac:dyDescent="0.2">
      <c r="B50" s="74">
        <v>46</v>
      </c>
      <c r="C50" s="78"/>
      <c r="D50" s="78"/>
      <c r="E50" s="78"/>
      <c r="F50" s="77"/>
      <c r="G50" s="78"/>
      <c r="H50" s="78"/>
      <c r="I50" s="78"/>
      <c r="J50" s="78"/>
      <c r="K50" s="78"/>
      <c r="L50" s="78"/>
      <c r="M50" s="74"/>
      <c r="N50" s="74"/>
      <c r="O50" s="26"/>
      <c r="P50" s="74"/>
      <c r="Q50" s="74"/>
      <c r="R50" s="78"/>
      <c r="S50" s="74"/>
      <c r="T50" s="78"/>
      <c r="U50" s="78"/>
      <c r="V50" s="78"/>
      <c r="W50" s="78"/>
      <c r="X50" s="78"/>
      <c r="Y50" s="78"/>
      <c r="Z50" s="74"/>
      <c r="AA50" s="78"/>
      <c r="AB50" s="78"/>
      <c r="AC50" s="109"/>
      <c r="AD50" s="74"/>
    </row>
    <row r="51" spans="2:30" s="4" customFormat="1" ht="22.5" customHeight="1" x14ac:dyDescent="0.2">
      <c r="B51" s="74">
        <v>47</v>
      </c>
      <c r="C51" s="78"/>
      <c r="D51" s="78"/>
      <c r="E51" s="78"/>
      <c r="F51" s="77"/>
      <c r="G51" s="78"/>
      <c r="H51" s="78"/>
      <c r="I51" s="78"/>
      <c r="J51" s="78"/>
      <c r="K51" s="78"/>
      <c r="L51" s="78"/>
      <c r="M51" s="74"/>
      <c r="N51" s="74"/>
      <c r="O51" s="26"/>
      <c r="P51" s="74"/>
      <c r="Q51" s="74"/>
      <c r="R51" s="78"/>
      <c r="S51" s="74"/>
      <c r="T51" s="78"/>
      <c r="U51" s="78"/>
      <c r="V51" s="78"/>
      <c r="W51" s="78"/>
      <c r="X51" s="78"/>
      <c r="Y51" s="78"/>
      <c r="Z51" s="74"/>
      <c r="AA51" s="78"/>
      <c r="AB51" s="78"/>
      <c r="AC51" s="109"/>
      <c r="AD51" s="74"/>
    </row>
    <row r="52" spans="2:30" s="4" customFormat="1" ht="22.5" customHeight="1" x14ac:dyDescent="0.2">
      <c r="B52" s="74">
        <v>48</v>
      </c>
      <c r="C52" s="78"/>
      <c r="D52" s="78"/>
      <c r="E52" s="78"/>
      <c r="F52" s="77"/>
      <c r="G52" s="78"/>
      <c r="H52" s="78"/>
      <c r="I52" s="78"/>
      <c r="J52" s="78"/>
      <c r="K52" s="78"/>
      <c r="L52" s="78"/>
      <c r="M52" s="74"/>
      <c r="N52" s="74"/>
      <c r="O52" s="26"/>
      <c r="P52" s="74"/>
      <c r="Q52" s="74"/>
      <c r="R52" s="78"/>
      <c r="S52" s="74"/>
      <c r="T52" s="78"/>
      <c r="U52" s="78"/>
      <c r="V52" s="78"/>
      <c r="W52" s="78"/>
      <c r="X52" s="78"/>
      <c r="Y52" s="78"/>
      <c r="Z52" s="74"/>
      <c r="AA52" s="78"/>
      <c r="AB52" s="78"/>
      <c r="AC52" s="109"/>
      <c r="AD52" s="74"/>
    </row>
    <row r="53" spans="2:30" s="4" customFormat="1" ht="22.5" customHeight="1" x14ac:dyDescent="0.2">
      <c r="B53" s="74">
        <v>49</v>
      </c>
      <c r="C53" s="78"/>
      <c r="D53" s="78"/>
      <c r="E53" s="78"/>
      <c r="F53" s="77"/>
      <c r="G53" s="78"/>
      <c r="H53" s="78"/>
      <c r="I53" s="78"/>
      <c r="J53" s="78"/>
      <c r="K53" s="78"/>
      <c r="L53" s="78"/>
      <c r="M53" s="74"/>
      <c r="N53" s="74"/>
      <c r="O53" s="26"/>
      <c r="P53" s="74"/>
      <c r="Q53" s="74"/>
      <c r="R53" s="78"/>
      <c r="S53" s="74"/>
      <c r="T53" s="78"/>
      <c r="U53" s="78"/>
      <c r="V53" s="78"/>
      <c r="W53" s="78"/>
      <c r="X53" s="78"/>
      <c r="Y53" s="78"/>
      <c r="Z53" s="74"/>
      <c r="AA53" s="78"/>
      <c r="AB53" s="78"/>
      <c r="AC53" s="109"/>
      <c r="AD53" s="74"/>
    </row>
    <row r="54" spans="2:30" s="4" customFormat="1" ht="22.5" customHeight="1" x14ac:dyDescent="0.2">
      <c r="B54" s="74">
        <v>50</v>
      </c>
      <c r="C54" s="78"/>
      <c r="D54" s="78"/>
      <c r="E54" s="78"/>
      <c r="F54" s="77"/>
      <c r="G54" s="78"/>
      <c r="H54" s="78"/>
      <c r="I54" s="78"/>
      <c r="J54" s="78"/>
      <c r="K54" s="78"/>
      <c r="L54" s="78"/>
      <c r="M54" s="74"/>
      <c r="N54" s="74"/>
      <c r="O54" s="26"/>
      <c r="P54" s="74"/>
      <c r="Q54" s="74"/>
      <c r="R54" s="78"/>
      <c r="S54" s="74"/>
      <c r="T54" s="78"/>
      <c r="U54" s="78"/>
      <c r="V54" s="78"/>
      <c r="W54" s="78"/>
      <c r="X54" s="78"/>
      <c r="Y54" s="78"/>
      <c r="Z54" s="74"/>
      <c r="AA54" s="78"/>
      <c r="AB54" s="78"/>
      <c r="AC54" s="109"/>
      <c r="AD54" s="74"/>
    </row>
    <row r="55" spans="2:30" s="4" customFormat="1" ht="22.5" customHeight="1" x14ac:dyDescent="0.2">
      <c r="B55" s="74"/>
      <c r="C55" s="78"/>
      <c r="D55" s="78"/>
      <c r="E55" s="78"/>
      <c r="F55" s="77"/>
      <c r="G55" s="78"/>
      <c r="H55" s="78"/>
      <c r="I55" s="78"/>
      <c r="J55" s="78"/>
      <c r="K55" s="78"/>
      <c r="L55" s="78"/>
      <c r="M55" s="74"/>
      <c r="N55" s="74"/>
      <c r="O55" s="26"/>
      <c r="P55" s="74"/>
      <c r="Q55" s="74"/>
      <c r="R55" s="78"/>
      <c r="S55" s="74"/>
      <c r="T55" s="78"/>
      <c r="U55" s="78"/>
      <c r="V55" s="78"/>
      <c r="W55" s="78"/>
      <c r="X55" s="78"/>
      <c r="Y55" s="78"/>
      <c r="Z55" s="74"/>
      <c r="AA55" s="78"/>
      <c r="AB55" s="78"/>
      <c r="AC55" s="109"/>
      <c r="AD55" s="74"/>
    </row>
    <row r="56" spans="2:30" s="4" customFormat="1" ht="22.5" customHeight="1" x14ac:dyDescent="0.2">
      <c r="B56" s="41"/>
      <c r="C56" s="74"/>
      <c r="D56" s="74"/>
      <c r="E56" s="74"/>
      <c r="F56" s="15"/>
      <c r="G56" s="41"/>
      <c r="H56" s="41"/>
      <c r="I56" s="41"/>
      <c r="J56" s="41"/>
      <c r="K56" s="41"/>
      <c r="L56" s="41"/>
      <c r="M56" s="41"/>
      <c r="N56" s="41"/>
      <c r="O56" s="26"/>
      <c r="P56" s="41"/>
      <c r="Q56" s="41"/>
      <c r="R56" s="74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5"/>
      <c r="AD56" s="41"/>
    </row>
    <row r="57" spans="2:30" s="4" customFormat="1" ht="22.5" customHeight="1" x14ac:dyDescent="0.2">
      <c r="B57" s="41"/>
      <c r="C57" s="74"/>
      <c r="D57" s="74"/>
      <c r="E57" s="74"/>
      <c r="F57" s="15"/>
      <c r="G57" s="41"/>
      <c r="H57" s="41"/>
      <c r="I57" s="41"/>
      <c r="J57" s="41"/>
      <c r="K57" s="41"/>
      <c r="L57" s="41"/>
      <c r="M57" s="41"/>
      <c r="N57" s="41"/>
      <c r="O57" s="26"/>
      <c r="P57" s="41"/>
      <c r="Q57" s="41"/>
      <c r="R57" s="74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5"/>
      <c r="AD57" s="41"/>
    </row>
    <row r="58" spans="2:30" s="12" customFormat="1" ht="34.5" customHeight="1" x14ac:dyDescent="0.2">
      <c r="B58" s="132" t="s">
        <v>28</v>
      </c>
      <c r="C58" s="133"/>
      <c r="D58" s="133"/>
      <c r="E58" s="133"/>
      <c r="F58" s="133"/>
      <c r="G58" s="134"/>
      <c r="H58" s="6">
        <f>SUM(H5:H57)</f>
        <v>2</v>
      </c>
      <c r="I58" s="87"/>
      <c r="J58" s="6">
        <f>SUM(J5:J57)</f>
        <v>4280</v>
      </c>
      <c r="K58" s="6">
        <f t="shared" ref="K58:AD58" si="0">SUM(K5:K57)</f>
        <v>17610</v>
      </c>
      <c r="L58" s="6">
        <f t="shared" si="0"/>
        <v>4280</v>
      </c>
      <c r="M58" s="6">
        <f t="shared" si="0"/>
        <v>21890</v>
      </c>
      <c r="N58" s="6">
        <f t="shared" si="0"/>
        <v>262680</v>
      </c>
      <c r="O58" s="6">
        <f t="shared" si="0"/>
        <v>5280</v>
      </c>
      <c r="P58" s="6">
        <f t="shared" si="0"/>
        <v>267960</v>
      </c>
      <c r="Q58" s="6">
        <f t="shared" si="0"/>
        <v>364426</v>
      </c>
      <c r="R58" s="6">
        <f t="shared" si="0"/>
        <v>20</v>
      </c>
      <c r="S58" s="6">
        <f t="shared" si="0"/>
        <v>53592</v>
      </c>
      <c r="T58" s="6">
        <f t="shared" si="0"/>
        <v>0</v>
      </c>
      <c r="U58" s="6">
        <f t="shared" si="0"/>
        <v>0</v>
      </c>
      <c r="V58" s="6">
        <f t="shared" si="0"/>
        <v>0</v>
      </c>
      <c r="W58" s="6">
        <f t="shared" si="0"/>
        <v>3600</v>
      </c>
      <c r="X58" s="6">
        <f t="shared" si="0"/>
        <v>0</v>
      </c>
      <c r="Y58" s="6">
        <f t="shared" si="0"/>
        <v>0</v>
      </c>
      <c r="Z58" s="6">
        <f t="shared" si="0"/>
        <v>689578</v>
      </c>
      <c r="AA58" s="6">
        <f t="shared" si="0"/>
        <v>5000</v>
      </c>
      <c r="AB58" s="6">
        <f t="shared" si="0"/>
        <v>0</v>
      </c>
      <c r="AC58" s="6">
        <f t="shared" si="0"/>
        <v>0</v>
      </c>
      <c r="AD58" s="6">
        <f t="shared" si="0"/>
        <v>1389156</v>
      </c>
    </row>
    <row r="59" spans="2:30" s="4" customFormat="1" ht="66" customHeight="1" x14ac:dyDescent="0.2">
      <c r="B59" s="75" t="s">
        <v>25</v>
      </c>
      <c r="C59" s="49" t="s">
        <v>90</v>
      </c>
      <c r="D59" s="49" t="s">
        <v>31</v>
      </c>
      <c r="E59" s="49" t="s">
        <v>62</v>
      </c>
      <c r="F59" s="49" t="s">
        <v>5</v>
      </c>
      <c r="G59" s="49" t="s">
        <v>27</v>
      </c>
      <c r="H59" s="49" t="s">
        <v>36</v>
      </c>
      <c r="I59" s="49" t="s">
        <v>6</v>
      </c>
      <c r="J59" s="49" t="s">
        <v>7</v>
      </c>
      <c r="K59" s="49" t="s">
        <v>58</v>
      </c>
      <c r="L59" s="49" t="s">
        <v>7</v>
      </c>
      <c r="M59" s="75" t="s">
        <v>37</v>
      </c>
      <c r="N59" s="75" t="s">
        <v>59</v>
      </c>
      <c r="O59" s="75" t="s">
        <v>38</v>
      </c>
      <c r="P59" s="75" t="s">
        <v>60</v>
      </c>
      <c r="Q59" s="75" t="s">
        <v>64</v>
      </c>
      <c r="R59" s="49" t="s">
        <v>176</v>
      </c>
      <c r="S59" s="75" t="s">
        <v>174</v>
      </c>
      <c r="T59" s="66" t="s">
        <v>9</v>
      </c>
      <c r="U59" s="66" t="s">
        <v>1</v>
      </c>
      <c r="V59" s="49" t="s">
        <v>39</v>
      </c>
      <c r="W59" s="66" t="s">
        <v>8</v>
      </c>
      <c r="X59" s="49" t="s">
        <v>53</v>
      </c>
      <c r="Y59" s="66" t="s">
        <v>10</v>
      </c>
      <c r="Z59" s="66" t="s">
        <v>0</v>
      </c>
      <c r="AA59" s="49" t="s">
        <v>175</v>
      </c>
      <c r="AB59" s="49" t="s">
        <v>40</v>
      </c>
      <c r="AC59" s="49" t="s">
        <v>41</v>
      </c>
      <c r="AD59" s="75" t="s">
        <v>11</v>
      </c>
    </row>
    <row r="60" spans="2:30" s="4" customFormat="1" ht="17.25" customHeight="1" x14ac:dyDescent="0.2">
      <c r="B60" s="75">
        <v>1</v>
      </c>
      <c r="C60" s="46">
        <v>2</v>
      </c>
      <c r="D60" s="75">
        <v>3</v>
      </c>
      <c r="E60" s="75">
        <v>4</v>
      </c>
      <c r="F60" s="46">
        <v>5</v>
      </c>
      <c r="G60" s="46">
        <v>6</v>
      </c>
      <c r="H60" s="75">
        <v>7</v>
      </c>
      <c r="I60" s="75">
        <v>8</v>
      </c>
      <c r="J60" s="46">
        <v>9</v>
      </c>
      <c r="K60" s="46">
        <v>10</v>
      </c>
      <c r="L60" s="75">
        <v>11</v>
      </c>
      <c r="M60" s="75" t="s">
        <v>192</v>
      </c>
      <c r="N60" s="46" t="s">
        <v>193</v>
      </c>
      <c r="O60" s="46" t="s">
        <v>195</v>
      </c>
      <c r="P60" s="75" t="s">
        <v>196</v>
      </c>
      <c r="Q60" s="75">
        <v>16</v>
      </c>
      <c r="R60" s="46">
        <v>17</v>
      </c>
      <c r="S60" s="46">
        <v>18</v>
      </c>
      <c r="T60" s="75">
        <v>19</v>
      </c>
      <c r="U60" s="75">
        <v>20</v>
      </c>
      <c r="V60" s="46">
        <v>21</v>
      </c>
      <c r="W60" s="75">
        <v>22</v>
      </c>
      <c r="X60" s="46">
        <v>23</v>
      </c>
      <c r="Y60" s="75">
        <v>24</v>
      </c>
      <c r="Z60" s="46" t="s">
        <v>197</v>
      </c>
      <c r="AA60" s="75">
        <v>26</v>
      </c>
      <c r="AB60" s="46">
        <v>27</v>
      </c>
      <c r="AC60" s="46">
        <v>28</v>
      </c>
      <c r="AD60" s="75" t="s">
        <v>198</v>
      </c>
    </row>
    <row r="61" spans="2:30" s="4" customFormat="1" ht="18" customHeight="1" x14ac:dyDescent="0.2">
      <c r="B61" s="5">
        <v>1</v>
      </c>
      <c r="C61" s="78" t="s">
        <v>35</v>
      </c>
      <c r="D61" s="78" t="s">
        <v>188</v>
      </c>
      <c r="E61" s="78" t="s">
        <v>191</v>
      </c>
      <c r="F61" s="77" t="s">
        <v>24</v>
      </c>
      <c r="G61" s="78" t="s">
        <v>179</v>
      </c>
      <c r="H61" s="78">
        <v>1</v>
      </c>
      <c r="I61" s="78" t="s">
        <v>180</v>
      </c>
      <c r="J61" s="78">
        <v>1900</v>
      </c>
      <c r="K61" s="78">
        <v>5830</v>
      </c>
      <c r="L61" s="78">
        <v>1900</v>
      </c>
      <c r="M61" s="74">
        <f>K61+L61</f>
        <v>7730</v>
      </c>
      <c r="N61" s="74">
        <f>M61*12</f>
        <v>92760</v>
      </c>
      <c r="O61" s="26">
        <f>ROUNDUP((ROUND(((M61*3)/100),0)),-1)*8</f>
        <v>1920</v>
      </c>
      <c r="P61" s="74">
        <f>N61+O61</f>
        <v>94680</v>
      </c>
      <c r="Q61" s="74">
        <f>ROUND(((P61)*136%),0)</f>
        <v>128765</v>
      </c>
      <c r="R61" s="78">
        <v>10</v>
      </c>
      <c r="S61" s="74">
        <f>ROUND(((P61)*R61%),0)</f>
        <v>9468</v>
      </c>
      <c r="T61" s="78">
        <v>0</v>
      </c>
      <c r="U61" s="78">
        <v>0</v>
      </c>
      <c r="V61" s="78">
        <v>0</v>
      </c>
      <c r="W61" s="78">
        <v>3600</v>
      </c>
      <c r="X61" s="78">
        <v>0</v>
      </c>
      <c r="Y61" s="78">
        <v>0</v>
      </c>
      <c r="Z61" s="74">
        <f>P61+Q61+S61+T61+U61+V61+W61+X61+Y61</f>
        <v>236513</v>
      </c>
      <c r="AA61" s="78">
        <v>5000</v>
      </c>
      <c r="AB61" s="78">
        <v>0</v>
      </c>
      <c r="AC61" s="80">
        <v>0</v>
      </c>
      <c r="AD61" s="74">
        <f>(Z61+AA61+AB61+AC61)*H61</f>
        <v>241513</v>
      </c>
    </row>
    <row r="62" spans="2:30" s="4" customFormat="1" ht="18" customHeight="1" x14ac:dyDescent="0.2">
      <c r="B62" s="74">
        <v>2</v>
      </c>
      <c r="C62" s="78"/>
      <c r="D62" s="78"/>
      <c r="E62" s="78"/>
      <c r="F62" s="77"/>
      <c r="G62" s="78"/>
      <c r="H62" s="78"/>
      <c r="I62" s="78"/>
      <c r="J62" s="78"/>
      <c r="K62" s="78"/>
      <c r="L62" s="78"/>
      <c r="M62" s="74"/>
      <c r="N62" s="74"/>
      <c r="O62" s="26"/>
      <c r="P62" s="74"/>
      <c r="Q62" s="74"/>
      <c r="R62" s="78"/>
      <c r="S62" s="74"/>
      <c r="T62" s="78"/>
      <c r="U62" s="78"/>
      <c r="V62" s="78"/>
      <c r="W62" s="78"/>
      <c r="X62" s="78"/>
      <c r="Y62" s="78"/>
      <c r="Z62" s="74"/>
      <c r="AA62" s="78"/>
      <c r="AB62" s="78"/>
      <c r="AC62" s="109"/>
      <c r="AD62" s="74"/>
    </row>
    <row r="63" spans="2:30" s="4" customFormat="1" ht="18" customHeight="1" x14ac:dyDescent="0.2">
      <c r="B63" s="74">
        <v>3</v>
      </c>
      <c r="C63" s="78"/>
      <c r="D63" s="78"/>
      <c r="E63" s="78"/>
      <c r="F63" s="77"/>
      <c r="G63" s="78"/>
      <c r="H63" s="78"/>
      <c r="I63" s="78"/>
      <c r="J63" s="78"/>
      <c r="K63" s="78"/>
      <c r="L63" s="78"/>
      <c r="M63" s="74"/>
      <c r="N63" s="74"/>
      <c r="O63" s="26"/>
      <c r="P63" s="74"/>
      <c r="Q63" s="74"/>
      <c r="R63" s="78"/>
      <c r="S63" s="74"/>
      <c r="T63" s="78"/>
      <c r="U63" s="78"/>
      <c r="V63" s="78"/>
      <c r="W63" s="78"/>
      <c r="X63" s="78"/>
      <c r="Y63" s="78"/>
      <c r="Z63" s="74"/>
      <c r="AA63" s="78"/>
      <c r="AB63" s="78"/>
      <c r="AC63" s="109"/>
      <c r="AD63" s="74"/>
    </row>
    <row r="64" spans="2:30" s="4" customFormat="1" ht="18" customHeight="1" x14ac:dyDescent="0.2">
      <c r="B64" s="74">
        <v>4</v>
      </c>
      <c r="C64" s="78"/>
      <c r="D64" s="78"/>
      <c r="E64" s="78"/>
      <c r="F64" s="77"/>
      <c r="G64" s="78"/>
      <c r="H64" s="78"/>
      <c r="I64" s="78"/>
      <c r="J64" s="78"/>
      <c r="K64" s="78"/>
      <c r="L64" s="78"/>
      <c r="M64" s="74"/>
      <c r="N64" s="74"/>
      <c r="O64" s="26"/>
      <c r="P64" s="74"/>
      <c r="Q64" s="74"/>
      <c r="R64" s="78"/>
      <c r="S64" s="74"/>
      <c r="T64" s="78"/>
      <c r="U64" s="78"/>
      <c r="V64" s="78"/>
      <c r="W64" s="78"/>
      <c r="X64" s="78"/>
      <c r="Y64" s="78"/>
      <c r="Z64" s="74"/>
      <c r="AA64" s="78"/>
      <c r="AB64" s="78"/>
      <c r="AC64" s="109"/>
      <c r="AD64" s="74"/>
    </row>
    <row r="65" spans="2:30" s="4" customFormat="1" ht="18" customHeight="1" x14ac:dyDescent="0.2">
      <c r="B65" s="74">
        <v>5</v>
      </c>
      <c r="C65" s="78"/>
      <c r="D65" s="78"/>
      <c r="E65" s="78"/>
      <c r="F65" s="77"/>
      <c r="G65" s="78"/>
      <c r="H65" s="78"/>
      <c r="I65" s="78"/>
      <c r="J65" s="78"/>
      <c r="K65" s="78"/>
      <c r="L65" s="78"/>
      <c r="M65" s="74"/>
      <c r="N65" s="74"/>
      <c r="O65" s="26"/>
      <c r="P65" s="74"/>
      <c r="Q65" s="74"/>
      <c r="R65" s="78"/>
      <c r="S65" s="74"/>
      <c r="T65" s="78"/>
      <c r="U65" s="78"/>
      <c r="V65" s="78"/>
      <c r="W65" s="78"/>
      <c r="X65" s="78"/>
      <c r="Y65" s="78"/>
      <c r="Z65" s="74"/>
      <c r="AA65" s="78"/>
      <c r="AB65" s="78"/>
      <c r="AC65" s="109"/>
      <c r="AD65" s="74"/>
    </row>
    <row r="66" spans="2:30" s="4" customFormat="1" ht="18" customHeight="1" x14ac:dyDescent="0.2">
      <c r="B66" s="74">
        <v>6</v>
      </c>
      <c r="C66" s="78"/>
      <c r="D66" s="78"/>
      <c r="E66" s="78"/>
      <c r="F66" s="77"/>
      <c r="G66" s="78"/>
      <c r="H66" s="78"/>
      <c r="I66" s="78"/>
      <c r="J66" s="78"/>
      <c r="K66" s="78"/>
      <c r="L66" s="78"/>
      <c r="M66" s="74"/>
      <c r="N66" s="74"/>
      <c r="O66" s="26"/>
      <c r="P66" s="74"/>
      <c r="Q66" s="74"/>
      <c r="R66" s="78"/>
      <c r="S66" s="74"/>
      <c r="T66" s="78"/>
      <c r="U66" s="78"/>
      <c r="V66" s="78"/>
      <c r="W66" s="78"/>
      <c r="X66" s="78"/>
      <c r="Y66" s="78"/>
      <c r="Z66" s="74"/>
      <c r="AA66" s="78"/>
      <c r="AB66" s="78"/>
      <c r="AC66" s="109"/>
      <c r="AD66" s="74"/>
    </row>
    <row r="67" spans="2:30" s="4" customFormat="1" ht="18" customHeight="1" x14ac:dyDescent="0.2">
      <c r="B67" s="74">
        <v>7</v>
      </c>
      <c r="C67" s="78"/>
      <c r="D67" s="78"/>
      <c r="E67" s="78"/>
      <c r="F67" s="77"/>
      <c r="G67" s="78"/>
      <c r="H67" s="78"/>
      <c r="I67" s="78"/>
      <c r="J67" s="78"/>
      <c r="K67" s="78"/>
      <c r="L67" s="78"/>
      <c r="M67" s="74"/>
      <c r="N67" s="74"/>
      <c r="O67" s="26"/>
      <c r="P67" s="74"/>
      <c r="Q67" s="74"/>
      <c r="R67" s="78"/>
      <c r="S67" s="74"/>
      <c r="T67" s="78"/>
      <c r="U67" s="78"/>
      <c r="V67" s="78"/>
      <c r="W67" s="78"/>
      <c r="X67" s="78"/>
      <c r="Y67" s="78"/>
      <c r="Z67" s="74"/>
      <c r="AA67" s="78"/>
      <c r="AB67" s="78"/>
      <c r="AC67" s="109"/>
      <c r="AD67" s="74"/>
    </row>
    <row r="68" spans="2:30" s="4" customFormat="1" ht="18" customHeight="1" x14ac:dyDescent="0.2">
      <c r="B68" s="74">
        <v>8</v>
      </c>
      <c r="C68" s="78"/>
      <c r="D68" s="78"/>
      <c r="E68" s="78"/>
      <c r="F68" s="77"/>
      <c r="G68" s="78"/>
      <c r="H68" s="78"/>
      <c r="I68" s="78"/>
      <c r="J68" s="78"/>
      <c r="K68" s="78"/>
      <c r="L68" s="78"/>
      <c r="M68" s="74"/>
      <c r="N68" s="74"/>
      <c r="O68" s="26"/>
      <c r="P68" s="74"/>
      <c r="Q68" s="74"/>
      <c r="R68" s="78"/>
      <c r="S68" s="74"/>
      <c r="T68" s="78"/>
      <c r="U68" s="78"/>
      <c r="V68" s="78"/>
      <c r="W68" s="78"/>
      <c r="X68" s="78"/>
      <c r="Y68" s="78"/>
      <c r="Z68" s="74"/>
      <c r="AA68" s="78"/>
      <c r="AB68" s="78"/>
      <c r="AC68" s="109"/>
      <c r="AD68" s="74"/>
    </row>
    <row r="69" spans="2:30" s="4" customFormat="1" ht="18" customHeight="1" x14ac:dyDescent="0.2">
      <c r="B69" s="74">
        <v>9</v>
      </c>
      <c r="C69" s="78"/>
      <c r="D69" s="78"/>
      <c r="E69" s="78"/>
      <c r="F69" s="77"/>
      <c r="G69" s="78"/>
      <c r="H69" s="78"/>
      <c r="I69" s="78"/>
      <c r="J69" s="78"/>
      <c r="K69" s="78"/>
      <c r="L69" s="78"/>
      <c r="M69" s="74"/>
      <c r="N69" s="74"/>
      <c r="O69" s="26"/>
      <c r="P69" s="74"/>
      <c r="Q69" s="74"/>
      <c r="R69" s="78"/>
      <c r="S69" s="74"/>
      <c r="T69" s="78"/>
      <c r="U69" s="78"/>
      <c r="V69" s="78"/>
      <c r="W69" s="78"/>
      <c r="X69" s="78"/>
      <c r="Y69" s="78"/>
      <c r="Z69" s="74"/>
      <c r="AA69" s="78"/>
      <c r="AB69" s="78"/>
      <c r="AC69" s="109"/>
      <c r="AD69" s="74"/>
    </row>
    <row r="70" spans="2:30" s="4" customFormat="1" ht="18" customHeight="1" x14ac:dyDescent="0.2">
      <c r="B70" s="74">
        <v>10</v>
      </c>
      <c r="C70" s="78"/>
      <c r="D70" s="78"/>
      <c r="E70" s="78"/>
      <c r="F70" s="77"/>
      <c r="G70" s="78"/>
      <c r="H70" s="78"/>
      <c r="I70" s="78"/>
      <c r="J70" s="78"/>
      <c r="K70" s="78"/>
      <c r="L70" s="78"/>
      <c r="M70" s="74"/>
      <c r="N70" s="74"/>
      <c r="O70" s="26"/>
      <c r="P70" s="74"/>
      <c r="Q70" s="74"/>
      <c r="R70" s="78"/>
      <c r="S70" s="74"/>
      <c r="T70" s="78"/>
      <c r="U70" s="78"/>
      <c r="V70" s="78"/>
      <c r="W70" s="78"/>
      <c r="X70" s="78"/>
      <c r="Y70" s="78"/>
      <c r="Z70" s="74"/>
      <c r="AA70" s="78"/>
      <c r="AB70" s="78"/>
      <c r="AC70" s="109"/>
      <c r="AD70" s="74"/>
    </row>
    <row r="71" spans="2:30" s="4" customFormat="1" ht="18" customHeight="1" x14ac:dyDescent="0.2">
      <c r="B71" s="74"/>
      <c r="C71" s="78"/>
      <c r="D71" s="78"/>
      <c r="E71" s="78"/>
      <c r="F71" s="77"/>
      <c r="G71" s="78"/>
      <c r="H71" s="78"/>
      <c r="I71" s="78"/>
      <c r="J71" s="78"/>
      <c r="K71" s="78"/>
      <c r="L71" s="78"/>
      <c r="M71" s="74"/>
      <c r="N71" s="74"/>
      <c r="O71" s="26"/>
      <c r="P71" s="74"/>
      <c r="Q71" s="74"/>
      <c r="R71" s="78"/>
      <c r="S71" s="74"/>
      <c r="T71" s="78"/>
      <c r="U71" s="78"/>
      <c r="V71" s="78"/>
      <c r="W71" s="78"/>
      <c r="X71" s="78"/>
      <c r="Y71" s="78"/>
      <c r="Z71" s="74"/>
      <c r="AA71" s="78"/>
      <c r="AB71" s="78"/>
      <c r="AC71" s="109"/>
      <c r="AD71" s="74"/>
    </row>
    <row r="72" spans="2:30" s="4" customFormat="1" ht="18.75" customHeight="1" x14ac:dyDescent="0.2">
      <c r="B72" s="5"/>
      <c r="C72" s="78"/>
      <c r="D72" s="78"/>
      <c r="E72" s="78"/>
      <c r="F72" s="77"/>
      <c r="G72" s="78"/>
      <c r="H72" s="78"/>
      <c r="I72" s="78"/>
      <c r="J72" s="78"/>
      <c r="K72" s="78"/>
      <c r="L72" s="78"/>
      <c r="M72" s="74"/>
      <c r="N72" s="74"/>
      <c r="O72" s="26"/>
      <c r="P72" s="74"/>
      <c r="Q72" s="74"/>
      <c r="R72" s="78"/>
      <c r="S72" s="74"/>
      <c r="T72" s="78"/>
      <c r="U72" s="78"/>
      <c r="V72" s="78"/>
      <c r="W72" s="78"/>
      <c r="X72" s="78"/>
      <c r="Y72" s="78"/>
      <c r="Z72" s="74"/>
      <c r="AA72" s="78"/>
      <c r="AB72" s="78"/>
      <c r="AC72" s="80"/>
      <c r="AD72" s="74"/>
    </row>
    <row r="73" spans="2:30" s="4" customFormat="1" ht="24.75" customHeight="1" x14ac:dyDescent="0.3">
      <c r="B73" s="135" t="s">
        <v>29</v>
      </c>
      <c r="C73" s="136"/>
      <c r="D73" s="136"/>
      <c r="E73" s="136"/>
      <c r="F73" s="136"/>
      <c r="G73" s="136"/>
      <c r="H73" s="27">
        <f>SUM(H61:H72)</f>
        <v>1</v>
      </c>
      <c r="I73" s="88"/>
      <c r="J73" s="27">
        <f t="shared" ref="J73:W73" si="1">SUM(J61:J72)</f>
        <v>1900</v>
      </c>
      <c r="K73" s="27">
        <f t="shared" si="1"/>
        <v>5830</v>
      </c>
      <c r="L73" s="27">
        <f t="shared" si="1"/>
        <v>1900</v>
      </c>
      <c r="M73" s="27">
        <f t="shared" si="1"/>
        <v>7730</v>
      </c>
      <c r="N73" s="27">
        <f t="shared" si="1"/>
        <v>92760</v>
      </c>
      <c r="O73" s="27">
        <f t="shared" si="1"/>
        <v>1920</v>
      </c>
      <c r="P73" s="27">
        <f t="shared" si="1"/>
        <v>94680</v>
      </c>
      <c r="Q73" s="27">
        <f t="shared" si="1"/>
        <v>128765</v>
      </c>
      <c r="R73" s="27">
        <f t="shared" si="1"/>
        <v>10</v>
      </c>
      <c r="S73" s="27">
        <f t="shared" si="1"/>
        <v>9468</v>
      </c>
      <c r="T73" s="27">
        <f t="shared" si="1"/>
        <v>0</v>
      </c>
      <c r="U73" s="27">
        <f t="shared" si="1"/>
        <v>0</v>
      </c>
      <c r="V73" s="27">
        <f t="shared" si="1"/>
        <v>0</v>
      </c>
      <c r="W73" s="27">
        <f t="shared" si="1"/>
        <v>3600</v>
      </c>
      <c r="X73" s="27"/>
      <c r="Y73" s="27">
        <f t="shared" ref="Y73:AD73" si="2">SUM(Y61:Y72)</f>
        <v>0</v>
      </c>
      <c r="Z73" s="27">
        <f t="shared" si="2"/>
        <v>236513</v>
      </c>
      <c r="AA73" s="27">
        <f t="shared" si="2"/>
        <v>5000</v>
      </c>
      <c r="AB73" s="27">
        <f t="shared" si="2"/>
        <v>0</v>
      </c>
      <c r="AC73" s="27">
        <f t="shared" si="2"/>
        <v>0</v>
      </c>
      <c r="AD73" s="27">
        <f t="shared" si="2"/>
        <v>241513</v>
      </c>
    </row>
    <row r="74" spans="2:30" s="4" customFormat="1" ht="37.5" customHeight="1" x14ac:dyDescent="0.3">
      <c r="B74" s="135" t="s">
        <v>30</v>
      </c>
      <c r="C74" s="136"/>
      <c r="D74" s="136"/>
      <c r="E74" s="136"/>
      <c r="F74" s="136"/>
      <c r="G74" s="136"/>
      <c r="H74" s="27">
        <f t="shared" ref="H74:X74" si="3">H58+H73</f>
        <v>3</v>
      </c>
      <c r="I74" s="88"/>
      <c r="J74" s="27">
        <f t="shared" si="3"/>
        <v>6180</v>
      </c>
      <c r="K74" s="27">
        <f t="shared" si="3"/>
        <v>23440</v>
      </c>
      <c r="L74" s="27">
        <f t="shared" si="3"/>
        <v>6180</v>
      </c>
      <c r="M74" s="27">
        <f t="shared" si="3"/>
        <v>29620</v>
      </c>
      <c r="N74" s="27">
        <f t="shared" si="3"/>
        <v>355440</v>
      </c>
      <c r="O74" s="27">
        <f t="shared" si="3"/>
        <v>7200</v>
      </c>
      <c r="P74" s="27">
        <f t="shared" si="3"/>
        <v>362640</v>
      </c>
      <c r="Q74" s="27">
        <f t="shared" si="3"/>
        <v>493191</v>
      </c>
      <c r="R74" s="27">
        <f t="shared" si="3"/>
        <v>30</v>
      </c>
      <c r="S74" s="27">
        <f t="shared" si="3"/>
        <v>63060</v>
      </c>
      <c r="T74" s="27">
        <f t="shared" si="3"/>
        <v>0</v>
      </c>
      <c r="U74" s="27">
        <f t="shared" si="3"/>
        <v>0</v>
      </c>
      <c r="V74" s="27">
        <f t="shared" si="3"/>
        <v>0</v>
      </c>
      <c r="W74" s="27">
        <f t="shared" si="3"/>
        <v>7200</v>
      </c>
      <c r="X74" s="27">
        <f t="shared" si="3"/>
        <v>0</v>
      </c>
      <c r="Y74" s="27">
        <v>0</v>
      </c>
      <c r="Z74" s="27">
        <f t="shared" ref="Z74:AD74" si="4">Z58+Z73</f>
        <v>926091</v>
      </c>
      <c r="AA74" s="27">
        <f t="shared" si="4"/>
        <v>10000</v>
      </c>
      <c r="AB74" s="27">
        <f t="shared" si="4"/>
        <v>0</v>
      </c>
      <c r="AC74" s="27">
        <f t="shared" si="4"/>
        <v>0</v>
      </c>
      <c r="AD74" s="27">
        <f t="shared" si="4"/>
        <v>1630669</v>
      </c>
    </row>
    <row r="75" spans="2:30" ht="33.75" customHeight="1" x14ac:dyDescent="0.2">
      <c r="B75" s="124" t="s">
        <v>42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</row>
    <row r="76" spans="2:30" ht="22.5" customHeight="1" x14ac:dyDescent="0.2">
      <c r="B76" s="5">
        <v>1</v>
      </c>
      <c r="C76" s="78" t="s">
        <v>35</v>
      </c>
      <c r="D76" s="78" t="s">
        <v>188</v>
      </c>
      <c r="E76" s="78" t="s">
        <v>191</v>
      </c>
      <c r="F76" s="78" t="s">
        <v>35</v>
      </c>
      <c r="G76" s="82" t="s">
        <v>182</v>
      </c>
      <c r="H76" s="126" t="s">
        <v>181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74">
        <v>0</v>
      </c>
      <c r="AA76" s="78">
        <v>0</v>
      </c>
      <c r="AB76" s="78">
        <v>0</v>
      </c>
      <c r="AC76" s="78">
        <v>0</v>
      </c>
      <c r="AD76" s="74">
        <f>(Z76+AA76+AB76+AC76)</f>
        <v>0</v>
      </c>
    </row>
    <row r="77" spans="2:30" ht="18.75" customHeight="1" x14ac:dyDescent="0.2">
      <c r="B77" s="74">
        <v>2</v>
      </c>
      <c r="C77" s="78"/>
      <c r="D77" s="78"/>
      <c r="E77" s="78"/>
      <c r="F77" s="78"/>
      <c r="G77" s="82"/>
      <c r="H77" s="126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74"/>
      <c r="AA77" s="78"/>
      <c r="AB77" s="78"/>
      <c r="AC77" s="78"/>
      <c r="AD77" s="74"/>
    </row>
    <row r="78" spans="2:30" ht="18.75" customHeight="1" x14ac:dyDescent="0.2">
      <c r="B78" s="74">
        <v>3</v>
      </c>
      <c r="C78" s="78"/>
      <c r="D78" s="78"/>
      <c r="E78" s="78"/>
      <c r="F78" s="78"/>
      <c r="G78" s="82"/>
      <c r="H78" s="126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74"/>
      <c r="AA78" s="78"/>
      <c r="AB78" s="78"/>
      <c r="AC78" s="78"/>
      <c r="AD78" s="74"/>
    </row>
    <row r="79" spans="2:30" ht="18.75" customHeight="1" x14ac:dyDescent="0.2">
      <c r="B79" s="74">
        <v>4</v>
      </c>
      <c r="C79" s="78"/>
      <c r="D79" s="78"/>
      <c r="E79" s="78"/>
      <c r="F79" s="78"/>
      <c r="G79" s="82"/>
      <c r="H79" s="126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74"/>
      <c r="AA79" s="78"/>
      <c r="AB79" s="78"/>
      <c r="AC79" s="78"/>
      <c r="AD79" s="74"/>
    </row>
    <row r="80" spans="2:30" ht="18.75" customHeight="1" x14ac:dyDescent="0.2">
      <c r="B80" s="5">
        <v>5</v>
      </c>
      <c r="C80" s="78"/>
      <c r="D80" s="78"/>
      <c r="E80" s="78"/>
      <c r="F80" s="78"/>
      <c r="G80" s="82"/>
      <c r="H80" s="126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74"/>
      <c r="AA80" s="78"/>
      <c r="AB80" s="78"/>
      <c r="AC80" s="78"/>
      <c r="AD80" s="74"/>
    </row>
    <row r="81" spans="2:30" ht="22.5" customHeight="1" x14ac:dyDescent="0.2">
      <c r="B81" s="25"/>
      <c r="C81" s="78"/>
      <c r="D81" s="78"/>
      <c r="E81" s="78"/>
      <c r="F81" s="78"/>
      <c r="G81" s="82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74"/>
      <c r="AA81" s="78"/>
      <c r="AB81" s="78"/>
      <c r="AC81" s="78"/>
      <c r="AD81" s="74"/>
    </row>
    <row r="82" spans="2:30" ht="18" customHeight="1" x14ac:dyDescent="0.2">
      <c r="B82" s="25"/>
      <c r="C82" s="74"/>
      <c r="D82" s="74"/>
      <c r="E82" s="74"/>
      <c r="F82" s="5"/>
      <c r="G82" s="25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25"/>
      <c r="AA82" s="25"/>
      <c r="AB82" s="5"/>
      <c r="AC82" s="5"/>
      <c r="AD82" s="5"/>
    </row>
    <row r="83" spans="2:30" s="3" customFormat="1" ht="36.75" customHeight="1" x14ac:dyDescent="0.2">
      <c r="B83" s="129" t="s">
        <v>183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1"/>
      <c r="Z83" s="27">
        <f>SUM(Z76:Z82)</f>
        <v>0</v>
      </c>
      <c r="AA83" s="27">
        <f t="shared" ref="AA83:AD83" si="5">SUM(AA76:AA82)</f>
        <v>0</v>
      </c>
      <c r="AB83" s="27">
        <f t="shared" si="5"/>
        <v>0</v>
      </c>
      <c r="AC83" s="27">
        <f t="shared" si="5"/>
        <v>0</v>
      </c>
      <c r="AD83" s="27">
        <f t="shared" si="5"/>
        <v>0</v>
      </c>
    </row>
    <row r="84" spans="2:30" s="3" customFormat="1" ht="39" customHeight="1" x14ac:dyDescent="0.3">
      <c r="B84" s="137" t="s">
        <v>184</v>
      </c>
      <c r="C84" s="138"/>
      <c r="D84" s="138"/>
      <c r="E84" s="138"/>
      <c r="F84" s="138"/>
      <c r="G84" s="138"/>
      <c r="H84" s="27">
        <f>H74</f>
        <v>3</v>
      </c>
      <c r="I84" s="89"/>
      <c r="J84" s="27">
        <f>J74</f>
        <v>6180</v>
      </c>
      <c r="K84" s="27">
        <f t="shared" ref="K84:Y84" si="6">K74</f>
        <v>23440</v>
      </c>
      <c r="L84" s="27">
        <f t="shared" si="6"/>
        <v>6180</v>
      </c>
      <c r="M84" s="27">
        <f t="shared" si="6"/>
        <v>29620</v>
      </c>
      <c r="N84" s="27">
        <f t="shared" si="6"/>
        <v>355440</v>
      </c>
      <c r="O84" s="27">
        <f t="shared" si="6"/>
        <v>7200</v>
      </c>
      <c r="P84" s="27">
        <f t="shared" si="6"/>
        <v>362640</v>
      </c>
      <c r="Q84" s="27">
        <f t="shared" si="6"/>
        <v>493191</v>
      </c>
      <c r="R84" s="27">
        <f t="shared" si="6"/>
        <v>30</v>
      </c>
      <c r="S84" s="27">
        <f t="shared" si="6"/>
        <v>63060</v>
      </c>
      <c r="T84" s="27">
        <f t="shared" si="6"/>
        <v>0</v>
      </c>
      <c r="U84" s="27">
        <f t="shared" si="6"/>
        <v>0</v>
      </c>
      <c r="V84" s="27">
        <f t="shared" si="6"/>
        <v>0</v>
      </c>
      <c r="W84" s="27">
        <f t="shared" si="6"/>
        <v>7200</v>
      </c>
      <c r="X84" s="27">
        <f t="shared" si="6"/>
        <v>0</v>
      </c>
      <c r="Y84" s="27">
        <f t="shared" si="6"/>
        <v>0</v>
      </c>
      <c r="Z84" s="27">
        <f t="shared" ref="Z84:AD84" si="7">Z74+Z83</f>
        <v>926091</v>
      </c>
      <c r="AA84" s="27">
        <f t="shared" si="7"/>
        <v>10000</v>
      </c>
      <c r="AB84" s="27">
        <f t="shared" si="7"/>
        <v>0</v>
      </c>
      <c r="AC84" s="27">
        <f t="shared" si="7"/>
        <v>0</v>
      </c>
      <c r="AD84" s="27">
        <f t="shared" si="7"/>
        <v>1630669</v>
      </c>
    </row>
    <row r="85" spans="2:30" s="3" customFormat="1" ht="19.5" customHeight="1" x14ac:dyDescent="0.3">
      <c r="B85" s="50"/>
      <c r="C85" s="50"/>
      <c r="D85" s="50"/>
      <c r="E85" s="50"/>
      <c r="F85" s="50"/>
      <c r="G85" s="50"/>
      <c r="H85" s="50"/>
      <c r="I85" s="5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</sheetData>
  <mergeCells count="14">
    <mergeCell ref="B84:G84"/>
    <mergeCell ref="H77:Y77"/>
    <mergeCell ref="H78:Y78"/>
    <mergeCell ref="H81:Y81"/>
    <mergeCell ref="H79:Y79"/>
    <mergeCell ref="H80:Y80"/>
    <mergeCell ref="B75:AD75"/>
    <mergeCell ref="E2:AC2"/>
    <mergeCell ref="H76:Y76"/>
    <mergeCell ref="H82:Y82"/>
    <mergeCell ref="B83:Y83"/>
    <mergeCell ref="B58:G58"/>
    <mergeCell ref="B73:G73"/>
    <mergeCell ref="B74:G74"/>
  </mergeCells>
  <phoneticPr fontId="18" type="noConversion"/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27"/>
  <sheetViews>
    <sheetView showWhiteSpace="0" zoomScale="60" zoomScaleNormal="60" zoomScalePageLayoutView="75" workbookViewId="0">
      <pane ySplit="4" topLeftCell="A14" activePane="bottomLeft" state="frozen"/>
      <selection pane="bottomLeft" activeCell="L27" sqref="L27"/>
    </sheetView>
  </sheetViews>
  <sheetFormatPr defaultRowHeight="12.75" x14ac:dyDescent="0.2"/>
  <cols>
    <col min="1" max="1" width="1.28515625" style="1" customWidth="1"/>
    <col min="2" max="2" width="5.5703125" style="1" customWidth="1"/>
    <col min="3" max="4" width="8.7109375" style="1" customWidth="1"/>
    <col min="5" max="5" width="11.42578125" style="1" customWidth="1"/>
    <col min="6" max="6" width="11.28515625" style="4" customWidth="1"/>
    <col min="7" max="7" width="9.7109375" style="1" customWidth="1"/>
    <col min="8" max="8" width="7.140625" style="1" customWidth="1"/>
    <col min="9" max="9" width="12.85546875" style="1" customWidth="1"/>
    <col min="10" max="10" width="7.140625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1.140625" style="1" customWidth="1"/>
    <col min="16" max="16" width="11.7109375" style="1" customWidth="1"/>
    <col min="17" max="17" width="10.140625" style="3" customWidth="1"/>
    <col min="18" max="18" width="11.7109375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22.85546875" style="1" customWidth="1"/>
    <col min="28" max="28" width="13.5703125" style="1" customWidth="1"/>
    <col min="29" max="29" width="11.85546875" style="1" customWidth="1"/>
    <col min="30" max="30" width="11.7109375" style="1" customWidth="1"/>
    <col min="31" max="31" width="1.28515625" style="1" customWidth="1"/>
    <col min="32" max="32" width="2.85546875" customWidth="1"/>
    <col min="33" max="16384" width="9.140625" style="1"/>
  </cols>
  <sheetData>
    <row r="1" spans="2:32" ht="21.75" customHeight="1" x14ac:dyDescent="0.2"/>
    <row r="2" spans="2:32" s="3" customFormat="1" ht="42.75" customHeight="1" x14ac:dyDescent="0.2">
      <c r="B2" s="142" t="s">
        <v>186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2:32" s="4" customFormat="1" ht="52.5" customHeight="1" x14ac:dyDescent="0.2">
      <c r="B3" s="110" t="s">
        <v>25</v>
      </c>
      <c r="C3" s="110" t="s">
        <v>90</v>
      </c>
      <c r="D3" s="110" t="s">
        <v>31</v>
      </c>
      <c r="E3" s="110" t="s">
        <v>62</v>
      </c>
      <c r="F3" s="49" t="s">
        <v>5</v>
      </c>
      <c r="G3" s="110" t="s">
        <v>27</v>
      </c>
      <c r="H3" s="110" t="s">
        <v>36</v>
      </c>
      <c r="I3" s="46" t="s">
        <v>6</v>
      </c>
      <c r="J3" s="110" t="s">
        <v>7</v>
      </c>
      <c r="K3" s="110" t="s">
        <v>58</v>
      </c>
      <c r="L3" s="110" t="s">
        <v>7</v>
      </c>
      <c r="M3" s="110" t="s">
        <v>37</v>
      </c>
      <c r="N3" s="110" t="s">
        <v>59</v>
      </c>
      <c r="O3" s="110" t="s">
        <v>38</v>
      </c>
      <c r="P3" s="110" t="s">
        <v>60</v>
      </c>
      <c r="Q3" s="110" t="s">
        <v>64</v>
      </c>
      <c r="R3" s="49" t="s">
        <v>176</v>
      </c>
      <c r="S3" s="110" t="s">
        <v>174</v>
      </c>
      <c r="T3" s="46" t="s">
        <v>9</v>
      </c>
      <c r="U3" s="46" t="s">
        <v>1</v>
      </c>
      <c r="V3" s="110" t="s">
        <v>39</v>
      </c>
      <c r="W3" s="46" t="s">
        <v>8</v>
      </c>
      <c r="X3" s="110" t="s">
        <v>53</v>
      </c>
      <c r="Y3" s="46" t="s">
        <v>10</v>
      </c>
      <c r="Z3" s="46" t="s">
        <v>0</v>
      </c>
      <c r="AA3" s="110" t="s">
        <v>189</v>
      </c>
      <c r="AB3" s="110" t="s">
        <v>57</v>
      </c>
      <c r="AC3" s="39" t="s">
        <v>200</v>
      </c>
      <c r="AD3" s="16"/>
    </row>
    <row r="4" spans="2:32" s="4" customFormat="1" ht="26.25" customHeight="1" x14ac:dyDescent="0.2">
      <c r="B4" s="110">
        <v>1</v>
      </c>
      <c r="C4" s="46">
        <v>2</v>
      </c>
      <c r="D4" s="110">
        <v>3</v>
      </c>
      <c r="E4" s="110">
        <v>4</v>
      </c>
      <c r="F4" s="46">
        <v>5</v>
      </c>
      <c r="G4" s="46">
        <v>6</v>
      </c>
      <c r="H4" s="110">
        <v>7</v>
      </c>
      <c r="I4" s="110">
        <v>8</v>
      </c>
      <c r="J4" s="46">
        <v>9</v>
      </c>
      <c r="K4" s="46">
        <v>10</v>
      </c>
      <c r="L4" s="110">
        <v>11</v>
      </c>
      <c r="M4" s="110" t="s">
        <v>192</v>
      </c>
      <c r="N4" s="46" t="s">
        <v>193</v>
      </c>
      <c r="O4" s="46" t="s">
        <v>195</v>
      </c>
      <c r="P4" s="110" t="s">
        <v>196</v>
      </c>
      <c r="Q4" s="110">
        <v>16</v>
      </c>
      <c r="R4" s="46">
        <v>17</v>
      </c>
      <c r="S4" s="46">
        <v>18</v>
      </c>
      <c r="T4" s="110">
        <v>19</v>
      </c>
      <c r="U4" s="110">
        <v>20</v>
      </c>
      <c r="V4" s="46">
        <v>21</v>
      </c>
      <c r="W4" s="110">
        <v>22</v>
      </c>
      <c r="X4" s="46">
        <v>23</v>
      </c>
      <c r="Y4" s="110">
        <v>24</v>
      </c>
      <c r="Z4" s="46" t="s">
        <v>197</v>
      </c>
      <c r="AA4" s="110">
        <v>26</v>
      </c>
      <c r="AB4" s="110" t="s">
        <v>199</v>
      </c>
      <c r="AC4" s="46" t="s">
        <v>201</v>
      </c>
      <c r="AD4" s="86"/>
    </row>
    <row r="5" spans="2:32" s="33" customFormat="1" ht="22.5" customHeight="1" x14ac:dyDescent="0.2">
      <c r="B5" s="85">
        <v>1</v>
      </c>
      <c r="C5" s="78" t="s">
        <v>35</v>
      </c>
      <c r="D5" s="78" t="s">
        <v>188</v>
      </c>
      <c r="E5" s="78" t="s">
        <v>191</v>
      </c>
      <c r="F5" s="77" t="s">
        <v>35</v>
      </c>
      <c r="G5" s="78" t="s">
        <v>178</v>
      </c>
      <c r="H5" s="78">
        <v>2</v>
      </c>
      <c r="I5" s="78" t="s">
        <v>187</v>
      </c>
      <c r="J5" s="78">
        <v>4280</v>
      </c>
      <c r="K5" s="84">
        <v>16710</v>
      </c>
      <c r="L5" s="78">
        <v>4280</v>
      </c>
      <c r="M5" s="74">
        <f>K5+L5</f>
        <v>20990</v>
      </c>
      <c r="N5" s="74">
        <f>M5*12</f>
        <v>251880</v>
      </c>
      <c r="O5" s="26">
        <f>ROUNDUP((ROUND(((M5*3)/100),0)),-1)*8</f>
        <v>5040</v>
      </c>
      <c r="P5" s="74">
        <f>N5+O5</f>
        <v>256920</v>
      </c>
      <c r="Q5" s="74">
        <f>ROUND(((P5)*136%),0)</f>
        <v>349411</v>
      </c>
      <c r="R5" s="79">
        <v>10</v>
      </c>
      <c r="S5" s="74">
        <f>ROUND(((P5)*R5%),0)</f>
        <v>25692</v>
      </c>
      <c r="T5" s="78">
        <v>0</v>
      </c>
      <c r="U5" s="78">
        <v>0</v>
      </c>
      <c r="V5" s="78">
        <v>0</v>
      </c>
      <c r="W5" s="78">
        <v>3600</v>
      </c>
      <c r="X5" s="78">
        <v>0</v>
      </c>
      <c r="Y5" s="78">
        <v>0</v>
      </c>
      <c r="Z5" s="74">
        <f>P5+Q5+S5+T5+U5+V5+W5+X5+Y5</f>
        <v>635623</v>
      </c>
      <c r="AA5" s="78">
        <v>5000</v>
      </c>
      <c r="AB5" s="91">
        <f>ROUND(((P5+Q5)*10%),0)</f>
        <v>60633</v>
      </c>
      <c r="AC5" s="74">
        <f>(Z5+AA5+AB5)*H5</f>
        <v>1402512</v>
      </c>
      <c r="AD5" s="35"/>
      <c r="AF5" s="10"/>
    </row>
    <row r="6" spans="2:32" s="33" customFormat="1" ht="22.5" customHeight="1" x14ac:dyDescent="0.2">
      <c r="B6" s="85">
        <v>2</v>
      </c>
      <c r="C6" s="78"/>
      <c r="D6" s="78"/>
      <c r="E6" s="78"/>
      <c r="F6" s="77"/>
      <c r="G6" s="78"/>
      <c r="H6" s="78"/>
      <c r="I6" s="78"/>
      <c r="J6" s="78"/>
      <c r="K6" s="84"/>
      <c r="L6" s="78"/>
      <c r="M6" s="74"/>
      <c r="N6" s="74"/>
      <c r="O6" s="26"/>
      <c r="P6" s="74"/>
      <c r="Q6" s="74"/>
      <c r="R6" s="78"/>
      <c r="S6" s="74"/>
      <c r="T6" s="78"/>
      <c r="U6" s="78"/>
      <c r="V6" s="78"/>
      <c r="W6" s="78"/>
      <c r="X6" s="78"/>
      <c r="Y6" s="78"/>
      <c r="Z6" s="74"/>
      <c r="AA6" s="78"/>
      <c r="AB6" s="91"/>
      <c r="AC6" s="74"/>
      <c r="AD6" s="35"/>
      <c r="AF6" s="10"/>
    </row>
    <row r="7" spans="2:32" s="33" customFormat="1" ht="22.5" customHeight="1" x14ac:dyDescent="0.2">
      <c r="B7" s="85">
        <v>3</v>
      </c>
      <c r="C7" s="78"/>
      <c r="D7" s="78"/>
      <c r="E7" s="78"/>
      <c r="F7" s="77"/>
      <c r="G7" s="78"/>
      <c r="H7" s="78"/>
      <c r="I7" s="78"/>
      <c r="J7" s="78"/>
      <c r="K7" s="84"/>
      <c r="L7" s="78"/>
      <c r="M7" s="74"/>
      <c r="N7" s="74"/>
      <c r="O7" s="26"/>
      <c r="P7" s="74"/>
      <c r="Q7" s="74"/>
      <c r="R7" s="78"/>
      <c r="S7" s="74"/>
      <c r="T7" s="78"/>
      <c r="U7" s="78"/>
      <c r="V7" s="78"/>
      <c r="W7" s="78"/>
      <c r="X7" s="78"/>
      <c r="Y7" s="78"/>
      <c r="Z7" s="74"/>
      <c r="AA7" s="78"/>
      <c r="AB7" s="91"/>
      <c r="AC7" s="74"/>
      <c r="AD7" s="35"/>
      <c r="AF7" s="10"/>
    </row>
    <row r="8" spans="2:32" s="33" customFormat="1" ht="22.5" customHeight="1" x14ac:dyDescent="0.2">
      <c r="B8" s="85">
        <v>4</v>
      </c>
      <c r="C8" s="78"/>
      <c r="D8" s="78"/>
      <c r="E8" s="78"/>
      <c r="F8" s="77"/>
      <c r="G8" s="78"/>
      <c r="H8" s="78"/>
      <c r="I8" s="78"/>
      <c r="J8" s="78"/>
      <c r="K8" s="84"/>
      <c r="L8" s="78"/>
      <c r="M8" s="74"/>
      <c r="N8" s="74"/>
      <c r="O8" s="26"/>
      <c r="P8" s="74"/>
      <c r="Q8" s="74"/>
      <c r="R8" s="78"/>
      <c r="S8" s="74"/>
      <c r="T8" s="78"/>
      <c r="U8" s="78"/>
      <c r="V8" s="78"/>
      <c r="W8" s="78"/>
      <c r="X8" s="78"/>
      <c r="Y8" s="78"/>
      <c r="Z8" s="74"/>
      <c r="AA8" s="78"/>
      <c r="AB8" s="91"/>
      <c r="AC8" s="74"/>
      <c r="AD8" s="35"/>
      <c r="AF8" s="10"/>
    </row>
    <row r="9" spans="2:32" s="33" customFormat="1" ht="22.5" customHeight="1" x14ac:dyDescent="0.2">
      <c r="B9" s="85">
        <v>5</v>
      </c>
      <c r="C9" s="78"/>
      <c r="D9" s="78"/>
      <c r="E9" s="78"/>
      <c r="F9" s="77"/>
      <c r="G9" s="78"/>
      <c r="H9" s="78"/>
      <c r="I9" s="78"/>
      <c r="J9" s="78"/>
      <c r="K9" s="84"/>
      <c r="L9" s="78"/>
      <c r="M9" s="74"/>
      <c r="N9" s="74"/>
      <c r="O9" s="26"/>
      <c r="P9" s="74"/>
      <c r="Q9" s="74"/>
      <c r="R9" s="78"/>
      <c r="S9" s="74"/>
      <c r="T9" s="78"/>
      <c r="U9" s="78"/>
      <c r="V9" s="78"/>
      <c r="W9" s="78"/>
      <c r="X9" s="78"/>
      <c r="Y9" s="78"/>
      <c r="Z9" s="74"/>
      <c r="AA9" s="78"/>
      <c r="AB9" s="91"/>
      <c r="AC9" s="74"/>
      <c r="AD9" s="35"/>
      <c r="AF9" s="10"/>
    </row>
    <row r="10" spans="2:32" s="33" customFormat="1" ht="22.5" customHeight="1" x14ac:dyDescent="0.2">
      <c r="B10" s="85">
        <v>6</v>
      </c>
      <c r="C10" s="78"/>
      <c r="D10" s="78"/>
      <c r="E10" s="78"/>
      <c r="F10" s="77"/>
      <c r="G10" s="78"/>
      <c r="H10" s="78"/>
      <c r="I10" s="78"/>
      <c r="J10" s="78"/>
      <c r="K10" s="84"/>
      <c r="L10" s="78"/>
      <c r="M10" s="74"/>
      <c r="N10" s="74"/>
      <c r="O10" s="26"/>
      <c r="P10" s="74"/>
      <c r="Q10" s="74"/>
      <c r="R10" s="78"/>
      <c r="S10" s="74"/>
      <c r="T10" s="78"/>
      <c r="U10" s="78"/>
      <c r="V10" s="78"/>
      <c r="W10" s="78"/>
      <c r="X10" s="78"/>
      <c r="Y10" s="78"/>
      <c r="Z10" s="74"/>
      <c r="AA10" s="78"/>
      <c r="AB10" s="91"/>
      <c r="AC10" s="74"/>
      <c r="AD10" s="35"/>
      <c r="AF10" s="10"/>
    </row>
    <row r="11" spans="2:32" s="33" customFormat="1" ht="22.5" customHeight="1" x14ac:dyDescent="0.2">
      <c r="B11" s="85">
        <v>7</v>
      </c>
      <c r="C11" s="78"/>
      <c r="D11" s="78"/>
      <c r="E11" s="78"/>
      <c r="F11" s="77"/>
      <c r="G11" s="78"/>
      <c r="H11" s="78"/>
      <c r="I11" s="78"/>
      <c r="J11" s="78"/>
      <c r="K11" s="84"/>
      <c r="L11" s="78"/>
      <c r="M11" s="74"/>
      <c r="N11" s="74"/>
      <c r="O11" s="26"/>
      <c r="P11" s="74"/>
      <c r="Q11" s="74"/>
      <c r="R11" s="78"/>
      <c r="S11" s="74"/>
      <c r="T11" s="78"/>
      <c r="U11" s="78"/>
      <c r="V11" s="78"/>
      <c r="W11" s="78"/>
      <c r="X11" s="78"/>
      <c r="Y11" s="78"/>
      <c r="Z11" s="74"/>
      <c r="AA11" s="78"/>
      <c r="AB11" s="91"/>
      <c r="AC11" s="74"/>
      <c r="AD11" s="35"/>
      <c r="AF11" s="10"/>
    </row>
    <row r="12" spans="2:32" s="33" customFormat="1" ht="22.5" customHeight="1" x14ac:dyDescent="0.2">
      <c r="B12" s="85">
        <v>8</v>
      </c>
      <c r="C12" s="78"/>
      <c r="D12" s="78"/>
      <c r="E12" s="78"/>
      <c r="F12" s="77"/>
      <c r="G12" s="78"/>
      <c r="H12" s="78"/>
      <c r="I12" s="78"/>
      <c r="J12" s="78"/>
      <c r="K12" s="84"/>
      <c r="L12" s="78"/>
      <c r="M12" s="74"/>
      <c r="N12" s="74"/>
      <c r="O12" s="26"/>
      <c r="P12" s="74"/>
      <c r="Q12" s="74"/>
      <c r="R12" s="78"/>
      <c r="S12" s="74"/>
      <c r="T12" s="78"/>
      <c r="U12" s="78"/>
      <c r="V12" s="78"/>
      <c r="W12" s="78"/>
      <c r="X12" s="78"/>
      <c r="Y12" s="78"/>
      <c r="Z12" s="74"/>
      <c r="AA12" s="78"/>
      <c r="AB12" s="91"/>
      <c r="AC12" s="74"/>
      <c r="AD12" s="35"/>
      <c r="AF12" s="10"/>
    </row>
    <row r="13" spans="2:32" s="33" customFormat="1" ht="22.5" customHeight="1" x14ac:dyDescent="0.2">
      <c r="B13" s="85">
        <v>9</v>
      </c>
      <c r="C13" s="78"/>
      <c r="D13" s="78"/>
      <c r="E13" s="78"/>
      <c r="F13" s="77"/>
      <c r="G13" s="78"/>
      <c r="H13" s="78"/>
      <c r="I13" s="78"/>
      <c r="J13" s="78"/>
      <c r="K13" s="84"/>
      <c r="L13" s="78"/>
      <c r="M13" s="74"/>
      <c r="N13" s="74"/>
      <c r="O13" s="26"/>
      <c r="P13" s="74"/>
      <c r="Q13" s="74"/>
      <c r="R13" s="78"/>
      <c r="S13" s="74"/>
      <c r="T13" s="78"/>
      <c r="U13" s="78"/>
      <c r="V13" s="78"/>
      <c r="W13" s="78"/>
      <c r="X13" s="78"/>
      <c r="Y13" s="78"/>
      <c r="Z13" s="74"/>
      <c r="AA13" s="78"/>
      <c r="AB13" s="91"/>
      <c r="AC13" s="74"/>
      <c r="AD13" s="35"/>
      <c r="AF13" s="10"/>
    </row>
    <row r="14" spans="2:32" s="33" customFormat="1" ht="22.5" customHeight="1" x14ac:dyDescent="0.2">
      <c r="B14" s="85">
        <v>10</v>
      </c>
      <c r="C14" s="78"/>
      <c r="D14" s="78"/>
      <c r="E14" s="78"/>
      <c r="F14" s="77"/>
      <c r="G14" s="78"/>
      <c r="H14" s="78"/>
      <c r="I14" s="78"/>
      <c r="J14" s="78"/>
      <c r="K14" s="84"/>
      <c r="L14" s="78"/>
      <c r="M14" s="74"/>
      <c r="N14" s="74"/>
      <c r="O14" s="26"/>
      <c r="P14" s="74"/>
      <c r="Q14" s="74"/>
      <c r="R14" s="78"/>
      <c r="S14" s="74"/>
      <c r="T14" s="78"/>
      <c r="U14" s="78"/>
      <c r="V14" s="78"/>
      <c r="W14" s="78"/>
      <c r="X14" s="78"/>
      <c r="Y14" s="78"/>
      <c r="Z14" s="74"/>
      <c r="AA14" s="78"/>
      <c r="AB14" s="91"/>
      <c r="AC14" s="74"/>
      <c r="AD14" s="35"/>
      <c r="AF14" s="10"/>
    </row>
    <row r="15" spans="2:32" s="33" customFormat="1" ht="22.5" customHeight="1" x14ac:dyDescent="0.2">
      <c r="B15" s="85">
        <v>11</v>
      </c>
      <c r="C15" s="78"/>
      <c r="D15" s="78"/>
      <c r="E15" s="78"/>
      <c r="F15" s="77"/>
      <c r="G15" s="78"/>
      <c r="H15" s="78"/>
      <c r="I15" s="78"/>
      <c r="J15" s="78"/>
      <c r="K15" s="84"/>
      <c r="L15" s="78"/>
      <c r="M15" s="74"/>
      <c r="N15" s="74"/>
      <c r="O15" s="26"/>
      <c r="P15" s="74"/>
      <c r="Q15" s="74"/>
      <c r="R15" s="78"/>
      <c r="S15" s="74"/>
      <c r="T15" s="78"/>
      <c r="U15" s="78"/>
      <c r="V15" s="78"/>
      <c r="W15" s="78"/>
      <c r="X15" s="78"/>
      <c r="Y15" s="78"/>
      <c r="Z15" s="74"/>
      <c r="AA15" s="78"/>
      <c r="AB15" s="91"/>
      <c r="AC15" s="74"/>
      <c r="AD15" s="35"/>
      <c r="AF15" s="10"/>
    </row>
    <row r="16" spans="2:32" s="33" customFormat="1" ht="22.5" customHeight="1" x14ac:dyDescent="0.2">
      <c r="B16" s="85">
        <v>12</v>
      </c>
      <c r="C16" s="78"/>
      <c r="D16" s="78"/>
      <c r="E16" s="78"/>
      <c r="F16" s="77"/>
      <c r="G16" s="78"/>
      <c r="H16" s="78"/>
      <c r="I16" s="78"/>
      <c r="J16" s="78"/>
      <c r="K16" s="84"/>
      <c r="L16" s="78"/>
      <c r="M16" s="74"/>
      <c r="N16" s="74"/>
      <c r="O16" s="26"/>
      <c r="P16" s="74"/>
      <c r="Q16" s="74"/>
      <c r="R16" s="78"/>
      <c r="S16" s="74"/>
      <c r="T16" s="78"/>
      <c r="U16" s="78"/>
      <c r="V16" s="78"/>
      <c r="W16" s="78"/>
      <c r="X16" s="78"/>
      <c r="Y16" s="78"/>
      <c r="Z16" s="74"/>
      <c r="AA16" s="78"/>
      <c r="AB16" s="91"/>
      <c r="AC16" s="74"/>
      <c r="AD16" s="35"/>
      <c r="AF16" s="10"/>
    </row>
    <row r="17" spans="2:32" s="33" customFormat="1" ht="22.5" customHeight="1" x14ac:dyDescent="0.2">
      <c r="B17" s="85">
        <v>13</v>
      </c>
      <c r="C17" s="78"/>
      <c r="D17" s="78"/>
      <c r="E17" s="78"/>
      <c r="F17" s="77"/>
      <c r="G17" s="78"/>
      <c r="H17" s="78"/>
      <c r="I17" s="78"/>
      <c r="J17" s="78"/>
      <c r="K17" s="84"/>
      <c r="L17" s="78"/>
      <c r="M17" s="74"/>
      <c r="N17" s="74"/>
      <c r="O17" s="26"/>
      <c r="P17" s="74"/>
      <c r="Q17" s="74"/>
      <c r="R17" s="78"/>
      <c r="S17" s="74"/>
      <c r="T17" s="78"/>
      <c r="U17" s="78"/>
      <c r="V17" s="78"/>
      <c r="W17" s="78"/>
      <c r="X17" s="78"/>
      <c r="Y17" s="78"/>
      <c r="Z17" s="74"/>
      <c r="AA17" s="78"/>
      <c r="AB17" s="91"/>
      <c r="AC17" s="74"/>
      <c r="AD17" s="35"/>
      <c r="AF17" s="10"/>
    </row>
    <row r="18" spans="2:32" s="33" customFormat="1" ht="22.5" customHeight="1" x14ac:dyDescent="0.2">
      <c r="B18" s="85">
        <v>14</v>
      </c>
      <c r="C18" s="78"/>
      <c r="D18" s="78"/>
      <c r="E18" s="78"/>
      <c r="F18" s="77"/>
      <c r="G18" s="78"/>
      <c r="H18" s="78"/>
      <c r="I18" s="78"/>
      <c r="J18" s="78"/>
      <c r="K18" s="84"/>
      <c r="L18" s="78"/>
      <c r="M18" s="74"/>
      <c r="N18" s="74"/>
      <c r="O18" s="26"/>
      <c r="P18" s="74"/>
      <c r="Q18" s="74"/>
      <c r="R18" s="78"/>
      <c r="S18" s="74"/>
      <c r="T18" s="78"/>
      <c r="U18" s="78"/>
      <c r="V18" s="78"/>
      <c r="W18" s="78"/>
      <c r="X18" s="78"/>
      <c r="Y18" s="78"/>
      <c r="Z18" s="74"/>
      <c r="AA18" s="78"/>
      <c r="AB18" s="91"/>
      <c r="AC18" s="74"/>
      <c r="AD18" s="35"/>
      <c r="AF18" s="10"/>
    </row>
    <row r="19" spans="2:32" s="33" customFormat="1" ht="22.5" customHeight="1" x14ac:dyDescent="0.2">
      <c r="B19" s="85">
        <v>15</v>
      </c>
      <c r="C19" s="78"/>
      <c r="D19" s="78"/>
      <c r="E19" s="78"/>
      <c r="F19" s="77"/>
      <c r="G19" s="78"/>
      <c r="H19" s="78"/>
      <c r="I19" s="78"/>
      <c r="J19" s="78"/>
      <c r="K19" s="84"/>
      <c r="L19" s="78"/>
      <c r="M19" s="74"/>
      <c r="N19" s="74"/>
      <c r="O19" s="26"/>
      <c r="P19" s="74"/>
      <c r="Q19" s="74"/>
      <c r="R19" s="78"/>
      <c r="S19" s="74"/>
      <c r="T19" s="78"/>
      <c r="U19" s="78"/>
      <c r="V19" s="78"/>
      <c r="W19" s="78"/>
      <c r="X19" s="78"/>
      <c r="Y19" s="78"/>
      <c r="Z19" s="74"/>
      <c r="AA19" s="78"/>
      <c r="AB19" s="91"/>
      <c r="AC19" s="74"/>
      <c r="AD19" s="35"/>
      <c r="AF19" s="10"/>
    </row>
    <row r="20" spans="2:32" s="33" customFormat="1" ht="22.5" customHeight="1" x14ac:dyDescent="0.2">
      <c r="B20" s="85">
        <v>16</v>
      </c>
      <c r="C20" s="78"/>
      <c r="D20" s="78"/>
      <c r="E20" s="78"/>
      <c r="F20" s="77"/>
      <c r="G20" s="78"/>
      <c r="H20" s="78"/>
      <c r="I20" s="78"/>
      <c r="J20" s="78"/>
      <c r="K20" s="84"/>
      <c r="L20" s="78"/>
      <c r="M20" s="74"/>
      <c r="N20" s="74"/>
      <c r="O20" s="26"/>
      <c r="P20" s="74"/>
      <c r="Q20" s="74"/>
      <c r="R20" s="78"/>
      <c r="S20" s="74"/>
      <c r="T20" s="78"/>
      <c r="U20" s="78"/>
      <c r="V20" s="78"/>
      <c r="W20" s="78"/>
      <c r="X20" s="78"/>
      <c r="Y20" s="78"/>
      <c r="Z20" s="74"/>
      <c r="AA20" s="78"/>
      <c r="AB20" s="91"/>
      <c r="AC20" s="74"/>
      <c r="AD20" s="35"/>
      <c r="AF20" s="10"/>
    </row>
    <row r="21" spans="2:32" s="33" customFormat="1" ht="22.5" customHeight="1" x14ac:dyDescent="0.2">
      <c r="B21" s="85">
        <v>17</v>
      </c>
      <c r="C21" s="78"/>
      <c r="D21" s="78"/>
      <c r="E21" s="78"/>
      <c r="F21" s="77"/>
      <c r="G21" s="78"/>
      <c r="H21" s="78"/>
      <c r="I21" s="78"/>
      <c r="J21" s="78"/>
      <c r="K21" s="84"/>
      <c r="L21" s="78"/>
      <c r="M21" s="74"/>
      <c r="N21" s="74"/>
      <c r="O21" s="26"/>
      <c r="P21" s="74"/>
      <c r="Q21" s="74"/>
      <c r="R21" s="78"/>
      <c r="S21" s="74"/>
      <c r="T21" s="78"/>
      <c r="U21" s="78"/>
      <c r="V21" s="78"/>
      <c r="W21" s="78"/>
      <c r="X21" s="78"/>
      <c r="Y21" s="78"/>
      <c r="Z21" s="74"/>
      <c r="AA21" s="78"/>
      <c r="AB21" s="91"/>
      <c r="AC21" s="74"/>
      <c r="AD21" s="35"/>
      <c r="AF21" s="10"/>
    </row>
    <row r="22" spans="2:32" s="33" customFormat="1" ht="22.5" customHeight="1" x14ac:dyDescent="0.2">
      <c r="B22" s="85">
        <v>18</v>
      </c>
      <c r="C22" s="78"/>
      <c r="D22" s="78"/>
      <c r="E22" s="78"/>
      <c r="F22" s="77"/>
      <c r="G22" s="78"/>
      <c r="H22" s="78"/>
      <c r="I22" s="78"/>
      <c r="J22" s="78"/>
      <c r="K22" s="84"/>
      <c r="L22" s="78"/>
      <c r="M22" s="74"/>
      <c r="N22" s="74"/>
      <c r="O22" s="26"/>
      <c r="P22" s="74"/>
      <c r="Q22" s="74"/>
      <c r="R22" s="78"/>
      <c r="S22" s="74"/>
      <c r="T22" s="78"/>
      <c r="U22" s="78"/>
      <c r="V22" s="78"/>
      <c r="W22" s="78"/>
      <c r="X22" s="78"/>
      <c r="Y22" s="78"/>
      <c r="Z22" s="74"/>
      <c r="AA22" s="78"/>
      <c r="AB22" s="91"/>
      <c r="AC22" s="74"/>
      <c r="AD22" s="35"/>
      <c r="AF22" s="10"/>
    </row>
    <row r="23" spans="2:32" s="33" customFormat="1" ht="22.5" customHeight="1" x14ac:dyDescent="0.2">
      <c r="B23" s="85">
        <v>19</v>
      </c>
      <c r="C23" s="78"/>
      <c r="D23" s="78"/>
      <c r="E23" s="78"/>
      <c r="F23" s="77"/>
      <c r="G23" s="78"/>
      <c r="H23" s="78"/>
      <c r="I23" s="78"/>
      <c r="J23" s="78"/>
      <c r="K23" s="84"/>
      <c r="L23" s="78"/>
      <c r="M23" s="74"/>
      <c r="N23" s="74"/>
      <c r="O23" s="26"/>
      <c r="P23" s="74"/>
      <c r="Q23" s="74"/>
      <c r="R23" s="78"/>
      <c r="S23" s="74"/>
      <c r="T23" s="78"/>
      <c r="U23" s="78"/>
      <c r="V23" s="78"/>
      <c r="W23" s="78"/>
      <c r="X23" s="78"/>
      <c r="Y23" s="78"/>
      <c r="Z23" s="74"/>
      <c r="AA23" s="78"/>
      <c r="AB23" s="91"/>
      <c r="AC23" s="74"/>
      <c r="AD23" s="35"/>
      <c r="AF23" s="10"/>
    </row>
    <row r="24" spans="2:32" s="33" customFormat="1" ht="22.5" customHeight="1" x14ac:dyDescent="0.2">
      <c r="B24" s="85">
        <v>20</v>
      </c>
      <c r="C24" s="78"/>
      <c r="D24" s="78"/>
      <c r="E24" s="78"/>
      <c r="F24" s="77"/>
      <c r="G24" s="78"/>
      <c r="H24" s="78"/>
      <c r="I24" s="78"/>
      <c r="J24" s="78"/>
      <c r="K24" s="84"/>
      <c r="L24" s="78"/>
      <c r="M24" s="74"/>
      <c r="N24" s="74"/>
      <c r="O24" s="26"/>
      <c r="P24" s="74"/>
      <c r="Q24" s="74"/>
      <c r="R24" s="78"/>
      <c r="S24" s="74"/>
      <c r="T24" s="78"/>
      <c r="U24" s="78"/>
      <c r="V24" s="78"/>
      <c r="W24" s="78"/>
      <c r="X24" s="78"/>
      <c r="Y24" s="78"/>
      <c r="Z24" s="74"/>
      <c r="AA24" s="78"/>
      <c r="AB24" s="91"/>
      <c r="AC24" s="74"/>
      <c r="AD24" s="35"/>
      <c r="AF24" s="10"/>
    </row>
    <row r="25" spans="2:32" s="33" customFormat="1" ht="22.5" customHeight="1" x14ac:dyDescent="0.2">
      <c r="B25" s="85"/>
      <c r="C25" s="78"/>
      <c r="D25" s="78"/>
      <c r="E25" s="78"/>
      <c r="F25" s="77"/>
      <c r="G25" s="78"/>
      <c r="H25" s="78"/>
      <c r="I25" s="78"/>
      <c r="J25" s="78"/>
      <c r="K25" s="84"/>
      <c r="L25" s="78"/>
      <c r="M25" s="74"/>
      <c r="N25" s="74"/>
      <c r="O25" s="26"/>
      <c r="P25" s="74"/>
      <c r="Q25" s="74"/>
      <c r="R25" s="78"/>
      <c r="S25" s="74"/>
      <c r="T25" s="78"/>
      <c r="U25" s="78"/>
      <c r="V25" s="78"/>
      <c r="W25" s="78"/>
      <c r="X25" s="78"/>
      <c r="Y25" s="78"/>
      <c r="Z25" s="74"/>
      <c r="AA25" s="78"/>
      <c r="AB25" s="91"/>
      <c r="AC25" s="74"/>
      <c r="AD25" s="35"/>
      <c r="AF25" s="10"/>
    </row>
    <row r="26" spans="2:32" s="33" customFormat="1" ht="21" customHeight="1" x14ac:dyDescent="0.2">
      <c r="B26" s="85"/>
      <c r="C26" s="85"/>
      <c r="D26" s="85"/>
      <c r="E26" s="63"/>
      <c r="F26" s="110"/>
      <c r="G26" s="46"/>
      <c r="H26" s="46"/>
      <c r="I26" s="46"/>
      <c r="J26" s="46"/>
      <c r="K26" s="46"/>
      <c r="L26" s="46"/>
      <c r="M26" s="46"/>
      <c r="N26" s="46"/>
      <c r="O26" s="11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2"/>
      <c r="AC26" s="34"/>
      <c r="AD26" s="93"/>
      <c r="AF26" s="10"/>
    </row>
    <row r="27" spans="2:32" s="33" customFormat="1" ht="30" customHeight="1" x14ac:dyDescent="0.2">
      <c r="B27" s="139" t="s">
        <v>0</v>
      </c>
      <c r="C27" s="140"/>
      <c r="D27" s="140"/>
      <c r="E27" s="140"/>
      <c r="F27" s="140"/>
      <c r="G27" s="141"/>
      <c r="H27" s="110"/>
      <c r="I27" s="46"/>
      <c r="J27" s="63"/>
      <c r="K27" s="6">
        <f t="shared" ref="K27:L27" si="0">SUM(K5:K26)</f>
        <v>16710</v>
      </c>
      <c r="L27" s="6">
        <f t="shared" si="0"/>
        <v>4280</v>
      </c>
      <c r="M27" s="6">
        <f>SUM(M5:M26)</f>
        <v>20990</v>
      </c>
      <c r="N27" s="6">
        <f>SUM(N5:N26)</f>
        <v>251880</v>
      </c>
      <c r="O27" s="6">
        <f>SUM(Q5:Q26)</f>
        <v>349411</v>
      </c>
      <c r="P27" s="6">
        <f>SUM(P5:P26)</f>
        <v>256920</v>
      </c>
      <c r="Q27" s="6">
        <f>SUM(Q5:Q26)</f>
        <v>349411</v>
      </c>
      <c r="R27" s="6">
        <f t="shared" ref="R27:AA27" si="1">SUM(R5:R26)</f>
        <v>10</v>
      </c>
      <c r="S27" s="6">
        <f t="shared" si="1"/>
        <v>25692</v>
      </c>
      <c r="T27" s="6">
        <f t="shared" si="1"/>
        <v>0</v>
      </c>
      <c r="U27" s="6">
        <f t="shared" si="1"/>
        <v>0</v>
      </c>
      <c r="V27" s="6">
        <f t="shared" si="1"/>
        <v>0</v>
      </c>
      <c r="W27" s="6">
        <f t="shared" si="1"/>
        <v>3600</v>
      </c>
      <c r="X27" s="6">
        <f t="shared" si="1"/>
        <v>0</v>
      </c>
      <c r="Y27" s="6">
        <f t="shared" si="1"/>
        <v>0</v>
      </c>
      <c r="Z27" s="6">
        <f t="shared" si="1"/>
        <v>635623</v>
      </c>
      <c r="AA27" s="6">
        <f t="shared" si="1"/>
        <v>5000</v>
      </c>
      <c r="AB27" s="6">
        <f>SUM(AB5:AB26)</f>
        <v>60633</v>
      </c>
      <c r="AC27" s="6">
        <f>SUM(AC5:AC26)</f>
        <v>1402512</v>
      </c>
      <c r="AD27" s="35"/>
      <c r="AF27" s="10"/>
    </row>
  </sheetData>
  <mergeCells count="2">
    <mergeCell ref="B27:G27"/>
    <mergeCell ref="B2:AC2"/>
  </mergeCells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85"/>
  <sheetViews>
    <sheetView showWhiteSpace="0" zoomScale="60" zoomScaleNormal="60" zoomScalePageLayoutView="75" workbookViewId="0">
      <pane ySplit="4" topLeftCell="A75" activePane="bottomLeft" state="frozen"/>
      <selection pane="bottomLeft" activeCell="S73" sqref="S73"/>
    </sheetView>
  </sheetViews>
  <sheetFormatPr defaultRowHeight="12.75" x14ac:dyDescent="0.2"/>
  <cols>
    <col min="1" max="1" width="1.28515625" style="1" customWidth="1"/>
    <col min="2" max="2" width="5.5703125" style="1" customWidth="1"/>
    <col min="3" max="4" width="8.7109375" style="1" customWidth="1"/>
    <col min="5" max="5" width="11.42578125" style="1" customWidth="1"/>
    <col min="6" max="6" width="11.28515625" style="4" customWidth="1"/>
    <col min="7" max="7" width="9.7109375" style="1" customWidth="1"/>
    <col min="8" max="8" width="7.140625" style="1" customWidth="1"/>
    <col min="9" max="9" width="12.85546875" style="1" customWidth="1"/>
    <col min="10" max="10" width="7.140625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1.140625" style="1" customWidth="1"/>
    <col min="16" max="16" width="11.7109375" style="1" customWidth="1"/>
    <col min="17" max="17" width="10.140625" style="3" customWidth="1"/>
    <col min="18" max="18" width="12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22.85546875" style="1" customWidth="1"/>
    <col min="28" max="28" width="13.5703125" style="1" customWidth="1"/>
    <col min="29" max="29" width="11.85546875" style="1" customWidth="1"/>
    <col min="30" max="30" width="11.7109375" style="1" customWidth="1"/>
    <col min="31" max="31" width="1.28515625" style="1" customWidth="1"/>
    <col min="32" max="32" width="2.85546875" customWidth="1"/>
    <col min="33" max="16384" width="9.140625" style="1"/>
  </cols>
  <sheetData>
    <row r="1" spans="2:30" ht="21.75" customHeight="1" x14ac:dyDescent="0.2"/>
    <row r="2" spans="2:30" ht="38.25" customHeight="1" x14ac:dyDescent="0.2">
      <c r="E2" s="125" t="s">
        <v>190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83"/>
    </row>
    <row r="3" spans="2:30" s="4" customFormat="1" ht="55.5" customHeight="1" x14ac:dyDescent="0.2">
      <c r="B3" s="110" t="s">
        <v>25</v>
      </c>
      <c r="C3" s="49" t="s">
        <v>90</v>
      </c>
      <c r="D3" s="49" t="s">
        <v>31</v>
      </c>
      <c r="E3" s="49" t="s">
        <v>62</v>
      </c>
      <c r="F3" s="49" t="s">
        <v>5</v>
      </c>
      <c r="G3" s="49" t="s">
        <v>27</v>
      </c>
      <c r="H3" s="49" t="s">
        <v>36</v>
      </c>
      <c r="I3" s="49" t="s">
        <v>6</v>
      </c>
      <c r="J3" s="49" t="s">
        <v>7</v>
      </c>
      <c r="K3" s="49" t="s">
        <v>65</v>
      </c>
      <c r="L3" s="49" t="s">
        <v>7</v>
      </c>
      <c r="M3" s="110" t="s">
        <v>37</v>
      </c>
      <c r="N3" s="110" t="s">
        <v>66</v>
      </c>
      <c r="O3" s="110" t="s">
        <v>194</v>
      </c>
      <c r="P3" s="110" t="s">
        <v>67</v>
      </c>
      <c r="Q3" s="110" t="s">
        <v>64</v>
      </c>
      <c r="R3" s="49" t="s">
        <v>176</v>
      </c>
      <c r="S3" s="110" t="s">
        <v>174</v>
      </c>
      <c r="T3" s="66" t="s">
        <v>9</v>
      </c>
      <c r="U3" s="66" t="s">
        <v>1</v>
      </c>
      <c r="V3" s="49" t="s">
        <v>39</v>
      </c>
      <c r="W3" s="66" t="s">
        <v>8</v>
      </c>
      <c r="X3" s="49" t="s">
        <v>53</v>
      </c>
      <c r="Y3" s="66" t="s">
        <v>10</v>
      </c>
      <c r="Z3" s="66" t="s">
        <v>0</v>
      </c>
      <c r="AA3" s="49" t="s">
        <v>175</v>
      </c>
      <c r="AB3" s="49" t="s">
        <v>40</v>
      </c>
      <c r="AC3" s="49" t="s">
        <v>41</v>
      </c>
      <c r="AD3" s="110" t="s">
        <v>11</v>
      </c>
    </row>
    <row r="4" spans="2:30" s="12" customFormat="1" ht="17.25" customHeight="1" x14ac:dyDescent="0.2">
      <c r="B4" s="110">
        <v>1</v>
      </c>
      <c r="C4" s="46">
        <v>2</v>
      </c>
      <c r="D4" s="110">
        <v>3</v>
      </c>
      <c r="E4" s="110">
        <v>4</v>
      </c>
      <c r="F4" s="46">
        <v>5</v>
      </c>
      <c r="G4" s="46">
        <v>6</v>
      </c>
      <c r="H4" s="110">
        <v>7</v>
      </c>
      <c r="I4" s="110">
        <v>8</v>
      </c>
      <c r="J4" s="46">
        <v>9</v>
      </c>
      <c r="K4" s="46">
        <v>10</v>
      </c>
      <c r="L4" s="110">
        <v>11</v>
      </c>
      <c r="M4" s="110" t="s">
        <v>192</v>
      </c>
      <c r="N4" s="46" t="s">
        <v>193</v>
      </c>
      <c r="O4" s="46" t="s">
        <v>195</v>
      </c>
      <c r="P4" s="110" t="s">
        <v>196</v>
      </c>
      <c r="Q4" s="110">
        <v>16</v>
      </c>
      <c r="R4" s="46">
        <v>17</v>
      </c>
      <c r="S4" s="46">
        <v>18</v>
      </c>
      <c r="T4" s="110">
        <v>19</v>
      </c>
      <c r="U4" s="110">
        <v>20</v>
      </c>
      <c r="V4" s="46">
        <v>21</v>
      </c>
      <c r="W4" s="110">
        <v>22</v>
      </c>
      <c r="X4" s="46">
        <v>23</v>
      </c>
      <c r="Y4" s="110">
        <v>24</v>
      </c>
      <c r="Z4" s="46" t="s">
        <v>197</v>
      </c>
      <c r="AA4" s="110">
        <v>26</v>
      </c>
      <c r="AB4" s="46">
        <v>27</v>
      </c>
      <c r="AC4" s="46">
        <v>28</v>
      </c>
      <c r="AD4" s="110" t="s">
        <v>198</v>
      </c>
    </row>
    <row r="5" spans="2:30" s="4" customFormat="1" ht="22.5" customHeight="1" x14ac:dyDescent="0.2">
      <c r="B5" s="74">
        <v>1</v>
      </c>
      <c r="C5" s="78" t="s">
        <v>35</v>
      </c>
      <c r="D5" s="78" t="s">
        <v>188</v>
      </c>
      <c r="E5" s="78" t="s">
        <v>191</v>
      </c>
      <c r="F5" s="77" t="s">
        <v>35</v>
      </c>
      <c r="G5" s="78" t="s">
        <v>178</v>
      </c>
      <c r="H5" s="78">
        <v>2</v>
      </c>
      <c r="I5" s="78" t="s">
        <v>177</v>
      </c>
      <c r="J5" s="78">
        <v>4280</v>
      </c>
      <c r="K5" s="78">
        <v>17610</v>
      </c>
      <c r="L5" s="78">
        <v>4280</v>
      </c>
      <c r="M5" s="74">
        <f>K5+L5</f>
        <v>21890</v>
      </c>
      <c r="N5" s="74">
        <f>M5*12</f>
        <v>262680</v>
      </c>
      <c r="O5" s="26">
        <f>ROUNDUP((ROUND(((M5*3)/100),0)),-1)*8</f>
        <v>5280</v>
      </c>
      <c r="P5" s="74">
        <f>N5+O5</f>
        <v>267960</v>
      </c>
      <c r="Q5" s="74">
        <f>ROUND(((P5)*136%),0)</f>
        <v>364426</v>
      </c>
      <c r="R5" s="78">
        <v>20</v>
      </c>
      <c r="S5" s="74">
        <f>ROUND(((P5)*R5%),0)</f>
        <v>53592</v>
      </c>
      <c r="T5" s="78">
        <v>0</v>
      </c>
      <c r="U5" s="78">
        <v>0</v>
      </c>
      <c r="V5" s="78">
        <v>0</v>
      </c>
      <c r="W5" s="78">
        <v>3600</v>
      </c>
      <c r="X5" s="78">
        <v>0</v>
      </c>
      <c r="Y5" s="78">
        <v>0</v>
      </c>
      <c r="Z5" s="74">
        <f>P5+Q5+S5+T5+U5+V5+W5+X5+Y5</f>
        <v>689578</v>
      </c>
      <c r="AA5" s="78">
        <v>5000</v>
      </c>
      <c r="AB5" s="78">
        <v>0</v>
      </c>
      <c r="AC5" s="109">
        <v>0</v>
      </c>
      <c r="AD5" s="74">
        <f>(Z5+AA5+AB5+AC5)*H5</f>
        <v>1389156</v>
      </c>
    </row>
    <row r="6" spans="2:30" s="4" customFormat="1" ht="22.5" customHeight="1" x14ac:dyDescent="0.2">
      <c r="B6" s="74">
        <v>2</v>
      </c>
      <c r="C6" s="78"/>
      <c r="D6" s="78"/>
      <c r="E6" s="78"/>
      <c r="F6" s="77"/>
      <c r="G6" s="78"/>
      <c r="H6" s="78"/>
      <c r="I6" s="78"/>
      <c r="J6" s="78"/>
      <c r="K6" s="78"/>
      <c r="L6" s="78"/>
      <c r="M6" s="74"/>
      <c r="N6" s="74"/>
      <c r="O6" s="26"/>
      <c r="P6" s="74"/>
      <c r="Q6" s="74"/>
      <c r="R6" s="78"/>
      <c r="S6" s="74"/>
      <c r="T6" s="78"/>
      <c r="U6" s="78"/>
      <c r="V6" s="78"/>
      <c r="W6" s="78"/>
      <c r="X6" s="78"/>
      <c r="Y6" s="78"/>
      <c r="Z6" s="74"/>
      <c r="AA6" s="78"/>
      <c r="AB6" s="78"/>
      <c r="AC6" s="109"/>
      <c r="AD6" s="74"/>
    </row>
    <row r="7" spans="2:30" s="4" customFormat="1" ht="22.5" customHeight="1" x14ac:dyDescent="0.2">
      <c r="B7" s="74">
        <v>3</v>
      </c>
      <c r="C7" s="78"/>
      <c r="D7" s="78"/>
      <c r="E7" s="78"/>
      <c r="F7" s="77"/>
      <c r="G7" s="78"/>
      <c r="H7" s="78"/>
      <c r="I7" s="78"/>
      <c r="J7" s="78"/>
      <c r="K7" s="78"/>
      <c r="L7" s="78"/>
      <c r="M7" s="74"/>
      <c r="N7" s="74"/>
      <c r="O7" s="26"/>
      <c r="P7" s="74"/>
      <c r="Q7" s="74"/>
      <c r="R7" s="78"/>
      <c r="S7" s="74"/>
      <c r="T7" s="78"/>
      <c r="U7" s="78"/>
      <c r="V7" s="78"/>
      <c r="W7" s="78"/>
      <c r="X7" s="78"/>
      <c r="Y7" s="78"/>
      <c r="Z7" s="74"/>
      <c r="AA7" s="78"/>
      <c r="AB7" s="78"/>
      <c r="AC7" s="109"/>
      <c r="AD7" s="74"/>
    </row>
    <row r="8" spans="2:30" s="4" customFormat="1" ht="22.5" customHeight="1" x14ac:dyDescent="0.2">
      <c r="B8" s="74">
        <v>4</v>
      </c>
      <c r="C8" s="78"/>
      <c r="D8" s="78"/>
      <c r="E8" s="78"/>
      <c r="F8" s="77"/>
      <c r="G8" s="78"/>
      <c r="H8" s="78"/>
      <c r="I8" s="78"/>
      <c r="J8" s="78"/>
      <c r="K8" s="78"/>
      <c r="L8" s="78"/>
      <c r="M8" s="74"/>
      <c r="N8" s="74"/>
      <c r="O8" s="26"/>
      <c r="P8" s="74"/>
      <c r="Q8" s="74"/>
      <c r="R8" s="78"/>
      <c r="S8" s="74"/>
      <c r="T8" s="78"/>
      <c r="U8" s="78"/>
      <c r="V8" s="78"/>
      <c r="W8" s="78"/>
      <c r="X8" s="78"/>
      <c r="Y8" s="78"/>
      <c r="Z8" s="74"/>
      <c r="AA8" s="78"/>
      <c r="AB8" s="78"/>
      <c r="AC8" s="109"/>
      <c r="AD8" s="74"/>
    </row>
    <row r="9" spans="2:30" s="4" customFormat="1" ht="22.5" customHeight="1" x14ac:dyDescent="0.2">
      <c r="B9" s="74">
        <v>5</v>
      </c>
      <c r="C9" s="78"/>
      <c r="D9" s="78"/>
      <c r="E9" s="78"/>
      <c r="F9" s="77"/>
      <c r="G9" s="78"/>
      <c r="H9" s="78"/>
      <c r="I9" s="78"/>
      <c r="J9" s="78"/>
      <c r="K9" s="78"/>
      <c r="L9" s="78"/>
      <c r="M9" s="74"/>
      <c r="N9" s="74"/>
      <c r="O9" s="26"/>
      <c r="P9" s="74"/>
      <c r="Q9" s="74"/>
      <c r="R9" s="78"/>
      <c r="S9" s="74"/>
      <c r="T9" s="78"/>
      <c r="U9" s="78"/>
      <c r="V9" s="78"/>
      <c r="W9" s="78"/>
      <c r="X9" s="78"/>
      <c r="Y9" s="78"/>
      <c r="Z9" s="74"/>
      <c r="AA9" s="78"/>
      <c r="AB9" s="78"/>
      <c r="AC9" s="109"/>
      <c r="AD9" s="74"/>
    </row>
    <row r="10" spans="2:30" s="4" customFormat="1" ht="22.5" customHeight="1" x14ac:dyDescent="0.2">
      <c r="B10" s="74">
        <v>6</v>
      </c>
      <c r="C10" s="78"/>
      <c r="D10" s="78"/>
      <c r="E10" s="78"/>
      <c r="F10" s="77"/>
      <c r="G10" s="78"/>
      <c r="H10" s="78"/>
      <c r="I10" s="78"/>
      <c r="J10" s="78"/>
      <c r="K10" s="78"/>
      <c r="L10" s="78"/>
      <c r="M10" s="74"/>
      <c r="N10" s="74"/>
      <c r="O10" s="26"/>
      <c r="P10" s="74"/>
      <c r="Q10" s="74"/>
      <c r="R10" s="78"/>
      <c r="S10" s="74"/>
      <c r="T10" s="78"/>
      <c r="U10" s="78"/>
      <c r="V10" s="78"/>
      <c r="W10" s="78"/>
      <c r="X10" s="78"/>
      <c r="Y10" s="78"/>
      <c r="Z10" s="74"/>
      <c r="AA10" s="78"/>
      <c r="AB10" s="78"/>
      <c r="AC10" s="109"/>
      <c r="AD10" s="74"/>
    </row>
    <row r="11" spans="2:30" s="4" customFormat="1" ht="22.5" customHeight="1" x14ac:dyDescent="0.2">
      <c r="B11" s="74">
        <v>7</v>
      </c>
      <c r="C11" s="78"/>
      <c r="D11" s="78"/>
      <c r="E11" s="78"/>
      <c r="F11" s="77"/>
      <c r="G11" s="78"/>
      <c r="H11" s="78"/>
      <c r="I11" s="78"/>
      <c r="J11" s="78"/>
      <c r="K11" s="78"/>
      <c r="L11" s="78"/>
      <c r="M11" s="74"/>
      <c r="N11" s="74"/>
      <c r="O11" s="26"/>
      <c r="P11" s="74"/>
      <c r="Q11" s="74"/>
      <c r="R11" s="78"/>
      <c r="S11" s="74"/>
      <c r="T11" s="78"/>
      <c r="U11" s="78"/>
      <c r="V11" s="78"/>
      <c r="W11" s="78"/>
      <c r="X11" s="78"/>
      <c r="Y11" s="78"/>
      <c r="Z11" s="74"/>
      <c r="AA11" s="78"/>
      <c r="AB11" s="78"/>
      <c r="AC11" s="109"/>
      <c r="AD11" s="74"/>
    </row>
    <row r="12" spans="2:30" s="4" customFormat="1" ht="22.5" customHeight="1" x14ac:dyDescent="0.2">
      <c r="B12" s="74">
        <v>8</v>
      </c>
      <c r="C12" s="78"/>
      <c r="D12" s="78"/>
      <c r="E12" s="78"/>
      <c r="F12" s="77"/>
      <c r="G12" s="78"/>
      <c r="H12" s="78"/>
      <c r="I12" s="78"/>
      <c r="J12" s="78"/>
      <c r="K12" s="78"/>
      <c r="L12" s="78"/>
      <c r="M12" s="74"/>
      <c r="N12" s="74"/>
      <c r="O12" s="26"/>
      <c r="P12" s="74"/>
      <c r="Q12" s="74"/>
      <c r="R12" s="78"/>
      <c r="S12" s="74"/>
      <c r="T12" s="78"/>
      <c r="U12" s="78"/>
      <c r="V12" s="78"/>
      <c r="W12" s="78"/>
      <c r="X12" s="78"/>
      <c r="Y12" s="78"/>
      <c r="Z12" s="74"/>
      <c r="AA12" s="78"/>
      <c r="AB12" s="78"/>
      <c r="AC12" s="109"/>
      <c r="AD12" s="74"/>
    </row>
    <row r="13" spans="2:30" s="4" customFormat="1" ht="22.5" customHeight="1" x14ac:dyDescent="0.2">
      <c r="B13" s="74">
        <v>9</v>
      </c>
      <c r="C13" s="78"/>
      <c r="D13" s="78"/>
      <c r="E13" s="78"/>
      <c r="F13" s="77"/>
      <c r="G13" s="78"/>
      <c r="H13" s="78"/>
      <c r="I13" s="78"/>
      <c r="J13" s="78"/>
      <c r="K13" s="78"/>
      <c r="L13" s="78"/>
      <c r="M13" s="74"/>
      <c r="N13" s="74"/>
      <c r="O13" s="26"/>
      <c r="P13" s="74"/>
      <c r="Q13" s="74"/>
      <c r="R13" s="78"/>
      <c r="S13" s="74"/>
      <c r="T13" s="78"/>
      <c r="U13" s="78"/>
      <c r="V13" s="78"/>
      <c r="W13" s="78"/>
      <c r="X13" s="78"/>
      <c r="Y13" s="78"/>
      <c r="Z13" s="74"/>
      <c r="AA13" s="78"/>
      <c r="AB13" s="78"/>
      <c r="AC13" s="109"/>
      <c r="AD13" s="74"/>
    </row>
    <row r="14" spans="2:30" s="4" customFormat="1" ht="22.5" customHeight="1" x14ac:dyDescent="0.2">
      <c r="B14" s="74">
        <v>10</v>
      </c>
      <c r="C14" s="78"/>
      <c r="D14" s="78"/>
      <c r="E14" s="78"/>
      <c r="F14" s="77"/>
      <c r="G14" s="78"/>
      <c r="H14" s="78"/>
      <c r="I14" s="78"/>
      <c r="J14" s="78"/>
      <c r="K14" s="78"/>
      <c r="L14" s="78"/>
      <c r="M14" s="74"/>
      <c r="N14" s="74"/>
      <c r="O14" s="26"/>
      <c r="P14" s="74"/>
      <c r="Q14" s="74"/>
      <c r="R14" s="78"/>
      <c r="S14" s="74"/>
      <c r="T14" s="78"/>
      <c r="U14" s="78"/>
      <c r="V14" s="78"/>
      <c r="W14" s="78"/>
      <c r="X14" s="78"/>
      <c r="Y14" s="78"/>
      <c r="Z14" s="74"/>
      <c r="AA14" s="78"/>
      <c r="AB14" s="78"/>
      <c r="AC14" s="109"/>
      <c r="AD14" s="74"/>
    </row>
    <row r="15" spans="2:30" s="4" customFormat="1" ht="22.5" customHeight="1" x14ac:dyDescent="0.2">
      <c r="B15" s="74">
        <v>11</v>
      </c>
      <c r="C15" s="78"/>
      <c r="D15" s="78"/>
      <c r="E15" s="78"/>
      <c r="F15" s="77"/>
      <c r="G15" s="78"/>
      <c r="H15" s="78"/>
      <c r="I15" s="78"/>
      <c r="J15" s="78"/>
      <c r="K15" s="78"/>
      <c r="L15" s="78"/>
      <c r="M15" s="74"/>
      <c r="N15" s="74"/>
      <c r="O15" s="26"/>
      <c r="P15" s="74"/>
      <c r="Q15" s="74"/>
      <c r="R15" s="78"/>
      <c r="S15" s="74"/>
      <c r="T15" s="78"/>
      <c r="U15" s="78"/>
      <c r="V15" s="78"/>
      <c r="W15" s="78"/>
      <c r="X15" s="78"/>
      <c r="Y15" s="78"/>
      <c r="Z15" s="74"/>
      <c r="AA15" s="78"/>
      <c r="AB15" s="78"/>
      <c r="AC15" s="109"/>
      <c r="AD15" s="74"/>
    </row>
    <row r="16" spans="2:30" s="4" customFormat="1" ht="22.5" customHeight="1" x14ac:dyDescent="0.2">
      <c r="B16" s="74">
        <v>12</v>
      </c>
      <c r="C16" s="78"/>
      <c r="D16" s="78"/>
      <c r="E16" s="78"/>
      <c r="F16" s="77"/>
      <c r="G16" s="78"/>
      <c r="H16" s="78"/>
      <c r="I16" s="78"/>
      <c r="J16" s="78"/>
      <c r="K16" s="78"/>
      <c r="L16" s="78"/>
      <c r="M16" s="74"/>
      <c r="N16" s="74"/>
      <c r="O16" s="26"/>
      <c r="P16" s="74"/>
      <c r="Q16" s="74"/>
      <c r="R16" s="78"/>
      <c r="S16" s="74"/>
      <c r="T16" s="78"/>
      <c r="U16" s="78"/>
      <c r="V16" s="78"/>
      <c r="W16" s="78"/>
      <c r="X16" s="78"/>
      <c r="Y16" s="78"/>
      <c r="Z16" s="74"/>
      <c r="AA16" s="78"/>
      <c r="AB16" s="78"/>
      <c r="AC16" s="109"/>
      <c r="AD16" s="74"/>
    </row>
    <row r="17" spans="2:30" s="4" customFormat="1" ht="22.5" customHeight="1" x14ac:dyDescent="0.2">
      <c r="B17" s="74">
        <v>13</v>
      </c>
      <c r="C17" s="78"/>
      <c r="D17" s="78"/>
      <c r="E17" s="78"/>
      <c r="F17" s="77"/>
      <c r="G17" s="78"/>
      <c r="H17" s="78"/>
      <c r="I17" s="78"/>
      <c r="J17" s="78"/>
      <c r="K17" s="78"/>
      <c r="L17" s="78"/>
      <c r="M17" s="74"/>
      <c r="N17" s="74"/>
      <c r="O17" s="26"/>
      <c r="P17" s="74"/>
      <c r="Q17" s="74"/>
      <c r="R17" s="78"/>
      <c r="S17" s="74"/>
      <c r="T17" s="78"/>
      <c r="U17" s="78"/>
      <c r="V17" s="78"/>
      <c r="W17" s="78"/>
      <c r="X17" s="78"/>
      <c r="Y17" s="78"/>
      <c r="Z17" s="74"/>
      <c r="AA17" s="78"/>
      <c r="AB17" s="78"/>
      <c r="AC17" s="109"/>
      <c r="AD17" s="74"/>
    </row>
    <row r="18" spans="2:30" s="4" customFormat="1" ht="22.5" customHeight="1" x14ac:dyDescent="0.2">
      <c r="B18" s="74">
        <v>14</v>
      </c>
      <c r="C18" s="78"/>
      <c r="D18" s="78"/>
      <c r="E18" s="78"/>
      <c r="F18" s="77"/>
      <c r="G18" s="78"/>
      <c r="H18" s="78"/>
      <c r="I18" s="78"/>
      <c r="J18" s="78"/>
      <c r="K18" s="78"/>
      <c r="L18" s="78"/>
      <c r="M18" s="74"/>
      <c r="N18" s="74"/>
      <c r="O18" s="26"/>
      <c r="P18" s="74"/>
      <c r="Q18" s="74"/>
      <c r="R18" s="78"/>
      <c r="S18" s="74"/>
      <c r="T18" s="78"/>
      <c r="U18" s="78"/>
      <c r="V18" s="78"/>
      <c r="W18" s="78"/>
      <c r="X18" s="78"/>
      <c r="Y18" s="78"/>
      <c r="Z18" s="74"/>
      <c r="AA18" s="78"/>
      <c r="AB18" s="78"/>
      <c r="AC18" s="109"/>
      <c r="AD18" s="74"/>
    </row>
    <row r="19" spans="2:30" s="4" customFormat="1" ht="22.5" customHeight="1" x14ac:dyDescent="0.2">
      <c r="B19" s="74">
        <v>15</v>
      </c>
      <c r="C19" s="78"/>
      <c r="D19" s="78"/>
      <c r="E19" s="78"/>
      <c r="F19" s="77"/>
      <c r="G19" s="78"/>
      <c r="H19" s="78"/>
      <c r="I19" s="78"/>
      <c r="J19" s="78"/>
      <c r="K19" s="78"/>
      <c r="L19" s="78"/>
      <c r="M19" s="74"/>
      <c r="N19" s="74"/>
      <c r="O19" s="26"/>
      <c r="P19" s="74"/>
      <c r="Q19" s="74"/>
      <c r="R19" s="78"/>
      <c r="S19" s="74"/>
      <c r="T19" s="78"/>
      <c r="U19" s="78"/>
      <c r="V19" s="78"/>
      <c r="W19" s="78"/>
      <c r="X19" s="78"/>
      <c r="Y19" s="78"/>
      <c r="Z19" s="74"/>
      <c r="AA19" s="78"/>
      <c r="AB19" s="78"/>
      <c r="AC19" s="109"/>
      <c r="AD19" s="74"/>
    </row>
    <row r="20" spans="2:30" s="4" customFormat="1" ht="22.5" customHeight="1" x14ac:dyDescent="0.2">
      <c r="B20" s="74">
        <v>16</v>
      </c>
      <c r="C20" s="78"/>
      <c r="D20" s="78"/>
      <c r="E20" s="78"/>
      <c r="F20" s="77"/>
      <c r="G20" s="78"/>
      <c r="H20" s="78"/>
      <c r="I20" s="78"/>
      <c r="J20" s="78"/>
      <c r="K20" s="78"/>
      <c r="L20" s="78"/>
      <c r="M20" s="74"/>
      <c r="N20" s="74"/>
      <c r="O20" s="26"/>
      <c r="P20" s="74"/>
      <c r="Q20" s="74"/>
      <c r="R20" s="78"/>
      <c r="S20" s="74"/>
      <c r="T20" s="78"/>
      <c r="U20" s="78"/>
      <c r="V20" s="78"/>
      <c r="W20" s="78"/>
      <c r="X20" s="78"/>
      <c r="Y20" s="78"/>
      <c r="Z20" s="74"/>
      <c r="AA20" s="78"/>
      <c r="AB20" s="78"/>
      <c r="AC20" s="109"/>
      <c r="AD20" s="74"/>
    </row>
    <row r="21" spans="2:30" s="4" customFormat="1" ht="22.5" customHeight="1" x14ac:dyDescent="0.2">
      <c r="B21" s="74">
        <v>17</v>
      </c>
      <c r="C21" s="78"/>
      <c r="D21" s="78"/>
      <c r="E21" s="78"/>
      <c r="F21" s="77"/>
      <c r="G21" s="78"/>
      <c r="H21" s="78"/>
      <c r="I21" s="78"/>
      <c r="J21" s="78"/>
      <c r="K21" s="78"/>
      <c r="L21" s="78"/>
      <c r="M21" s="74"/>
      <c r="N21" s="74"/>
      <c r="O21" s="26"/>
      <c r="P21" s="74"/>
      <c r="Q21" s="74"/>
      <c r="R21" s="78"/>
      <c r="S21" s="74"/>
      <c r="T21" s="78"/>
      <c r="U21" s="78"/>
      <c r="V21" s="78"/>
      <c r="W21" s="78"/>
      <c r="X21" s="78"/>
      <c r="Y21" s="78"/>
      <c r="Z21" s="74"/>
      <c r="AA21" s="78"/>
      <c r="AB21" s="78"/>
      <c r="AC21" s="109"/>
      <c r="AD21" s="74"/>
    </row>
    <row r="22" spans="2:30" s="4" customFormat="1" ht="22.5" customHeight="1" x14ac:dyDescent="0.2">
      <c r="B22" s="74">
        <v>18</v>
      </c>
      <c r="C22" s="78"/>
      <c r="D22" s="78"/>
      <c r="E22" s="78"/>
      <c r="F22" s="77"/>
      <c r="G22" s="78"/>
      <c r="H22" s="78"/>
      <c r="I22" s="78"/>
      <c r="J22" s="78"/>
      <c r="K22" s="78"/>
      <c r="L22" s="78"/>
      <c r="M22" s="74"/>
      <c r="N22" s="74"/>
      <c r="O22" s="26"/>
      <c r="P22" s="74"/>
      <c r="Q22" s="74"/>
      <c r="R22" s="78"/>
      <c r="S22" s="74"/>
      <c r="T22" s="78"/>
      <c r="U22" s="78"/>
      <c r="V22" s="78"/>
      <c r="W22" s="78"/>
      <c r="X22" s="78"/>
      <c r="Y22" s="78"/>
      <c r="Z22" s="74"/>
      <c r="AA22" s="78"/>
      <c r="AB22" s="78"/>
      <c r="AC22" s="109"/>
      <c r="AD22" s="74"/>
    </row>
    <row r="23" spans="2:30" s="4" customFormat="1" ht="22.5" customHeight="1" x14ac:dyDescent="0.2">
      <c r="B23" s="74">
        <v>19</v>
      </c>
      <c r="C23" s="78"/>
      <c r="D23" s="78"/>
      <c r="E23" s="78"/>
      <c r="F23" s="77"/>
      <c r="G23" s="78"/>
      <c r="H23" s="78"/>
      <c r="I23" s="78"/>
      <c r="J23" s="78"/>
      <c r="K23" s="78"/>
      <c r="L23" s="78"/>
      <c r="M23" s="74"/>
      <c r="N23" s="74"/>
      <c r="O23" s="26"/>
      <c r="P23" s="74"/>
      <c r="Q23" s="74"/>
      <c r="R23" s="78"/>
      <c r="S23" s="74"/>
      <c r="T23" s="78"/>
      <c r="U23" s="78"/>
      <c r="V23" s="78"/>
      <c r="W23" s="78"/>
      <c r="X23" s="78"/>
      <c r="Y23" s="78"/>
      <c r="Z23" s="74"/>
      <c r="AA23" s="78"/>
      <c r="AB23" s="78"/>
      <c r="AC23" s="109"/>
      <c r="AD23" s="74"/>
    </row>
    <row r="24" spans="2:30" s="4" customFormat="1" ht="22.5" customHeight="1" x14ac:dyDescent="0.2">
      <c r="B24" s="74">
        <v>20</v>
      </c>
      <c r="C24" s="78"/>
      <c r="D24" s="78"/>
      <c r="E24" s="78"/>
      <c r="F24" s="77"/>
      <c r="G24" s="78"/>
      <c r="H24" s="78"/>
      <c r="I24" s="78"/>
      <c r="J24" s="78"/>
      <c r="K24" s="78"/>
      <c r="L24" s="78"/>
      <c r="M24" s="74"/>
      <c r="N24" s="74"/>
      <c r="O24" s="26"/>
      <c r="P24" s="74"/>
      <c r="Q24" s="74"/>
      <c r="R24" s="78"/>
      <c r="S24" s="74"/>
      <c r="T24" s="78"/>
      <c r="U24" s="78"/>
      <c r="V24" s="78"/>
      <c r="W24" s="78"/>
      <c r="X24" s="78"/>
      <c r="Y24" s="78"/>
      <c r="Z24" s="74"/>
      <c r="AA24" s="78"/>
      <c r="AB24" s="78"/>
      <c r="AC24" s="109"/>
      <c r="AD24" s="74"/>
    </row>
    <row r="25" spans="2:30" s="4" customFormat="1" ht="22.5" customHeight="1" x14ac:dyDescent="0.2">
      <c r="B25" s="74">
        <v>21</v>
      </c>
      <c r="C25" s="78"/>
      <c r="D25" s="78"/>
      <c r="E25" s="78"/>
      <c r="F25" s="77"/>
      <c r="G25" s="78"/>
      <c r="H25" s="78"/>
      <c r="I25" s="78"/>
      <c r="J25" s="78"/>
      <c r="K25" s="78"/>
      <c r="L25" s="78"/>
      <c r="M25" s="74"/>
      <c r="N25" s="74"/>
      <c r="O25" s="26"/>
      <c r="P25" s="74"/>
      <c r="Q25" s="74"/>
      <c r="R25" s="78"/>
      <c r="S25" s="74"/>
      <c r="T25" s="78"/>
      <c r="U25" s="78"/>
      <c r="V25" s="78"/>
      <c r="W25" s="78"/>
      <c r="X25" s="78"/>
      <c r="Y25" s="78"/>
      <c r="Z25" s="74"/>
      <c r="AA25" s="78"/>
      <c r="AB25" s="78"/>
      <c r="AC25" s="109"/>
      <c r="AD25" s="74"/>
    </row>
    <row r="26" spans="2:30" s="4" customFormat="1" ht="22.5" customHeight="1" x14ac:dyDescent="0.2">
      <c r="B26" s="74">
        <v>22</v>
      </c>
      <c r="C26" s="78"/>
      <c r="D26" s="78"/>
      <c r="E26" s="78"/>
      <c r="F26" s="77"/>
      <c r="G26" s="78"/>
      <c r="H26" s="78"/>
      <c r="I26" s="78"/>
      <c r="J26" s="78"/>
      <c r="K26" s="78"/>
      <c r="L26" s="78"/>
      <c r="M26" s="74"/>
      <c r="N26" s="74"/>
      <c r="O26" s="26"/>
      <c r="P26" s="74"/>
      <c r="Q26" s="74"/>
      <c r="R26" s="78"/>
      <c r="S26" s="74"/>
      <c r="T26" s="78"/>
      <c r="U26" s="78"/>
      <c r="V26" s="78"/>
      <c r="W26" s="78"/>
      <c r="X26" s="78"/>
      <c r="Y26" s="78"/>
      <c r="Z26" s="74"/>
      <c r="AA26" s="78"/>
      <c r="AB26" s="78"/>
      <c r="AC26" s="109"/>
      <c r="AD26" s="74"/>
    </row>
    <row r="27" spans="2:30" s="4" customFormat="1" ht="22.5" customHeight="1" x14ac:dyDescent="0.2">
      <c r="B27" s="74">
        <v>23</v>
      </c>
      <c r="C27" s="78"/>
      <c r="D27" s="78"/>
      <c r="E27" s="78"/>
      <c r="F27" s="77"/>
      <c r="G27" s="78"/>
      <c r="H27" s="78"/>
      <c r="I27" s="78"/>
      <c r="J27" s="78"/>
      <c r="K27" s="78"/>
      <c r="L27" s="78"/>
      <c r="M27" s="74"/>
      <c r="N27" s="74"/>
      <c r="O27" s="26"/>
      <c r="P27" s="74"/>
      <c r="Q27" s="74"/>
      <c r="R27" s="78"/>
      <c r="S27" s="74"/>
      <c r="T27" s="78"/>
      <c r="U27" s="78"/>
      <c r="V27" s="78"/>
      <c r="W27" s="78"/>
      <c r="X27" s="78"/>
      <c r="Y27" s="78"/>
      <c r="Z27" s="74"/>
      <c r="AA27" s="78"/>
      <c r="AB27" s="78"/>
      <c r="AC27" s="109"/>
      <c r="AD27" s="74"/>
    </row>
    <row r="28" spans="2:30" s="4" customFormat="1" ht="22.5" customHeight="1" x14ac:dyDescent="0.2">
      <c r="B28" s="74">
        <v>24</v>
      </c>
      <c r="C28" s="78"/>
      <c r="D28" s="78"/>
      <c r="E28" s="78"/>
      <c r="F28" s="77"/>
      <c r="G28" s="78"/>
      <c r="H28" s="78"/>
      <c r="I28" s="78"/>
      <c r="J28" s="78"/>
      <c r="K28" s="78"/>
      <c r="L28" s="78"/>
      <c r="M28" s="74"/>
      <c r="N28" s="74"/>
      <c r="O28" s="26"/>
      <c r="P28" s="74"/>
      <c r="Q28" s="74"/>
      <c r="R28" s="78"/>
      <c r="S28" s="74"/>
      <c r="T28" s="78"/>
      <c r="U28" s="78"/>
      <c r="V28" s="78"/>
      <c r="W28" s="78"/>
      <c r="X28" s="78"/>
      <c r="Y28" s="78"/>
      <c r="Z28" s="74"/>
      <c r="AA28" s="78"/>
      <c r="AB28" s="78"/>
      <c r="AC28" s="109"/>
      <c r="AD28" s="74"/>
    </row>
    <row r="29" spans="2:30" s="4" customFormat="1" ht="22.5" customHeight="1" x14ac:dyDescent="0.2">
      <c r="B29" s="74">
        <v>25</v>
      </c>
      <c r="C29" s="78"/>
      <c r="D29" s="78"/>
      <c r="E29" s="78"/>
      <c r="F29" s="77"/>
      <c r="G29" s="78"/>
      <c r="H29" s="78"/>
      <c r="I29" s="78"/>
      <c r="J29" s="78"/>
      <c r="K29" s="78"/>
      <c r="L29" s="78"/>
      <c r="M29" s="74"/>
      <c r="N29" s="74"/>
      <c r="O29" s="26"/>
      <c r="P29" s="74"/>
      <c r="Q29" s="74"/>
      <c r="R29" s="78"/>
      <c r="S29" s="74"/>
      <c r="T29" s="78"/>
      <c r="U29" s="78"/>
      <c r="V29" s="78"/>
      <c r="W29" s="78"/>
      <c r="X29" s="78"/>
      <c r="Y29" s="78"/>
      <c r="Z29" s="74"/>
      <c r="AA29" s="78"/>
      <c r="AB29" s="78"/>
      <c r="AC29" s="109"/>
      <c r="AD29" s="74"/>
    </row>
    <row r="30" spans="2:30" s="4" customFormat="1" ht="22.5" customHeight="1" x14ac:dyDescent="0.2">
      <c r="B30" s="74">
        <v>26</v>
      </c>
      <c r="C30" s="78"/>
      <c r="D30" s="78"/>
      <c r="E30" s="78"/>
      <c r="F30" s="77"/>
      <c r="G30" s="78"/>
      <c r="H30" s="78"/>
      <c r="I30" s="78"/>
      <c r="J30" s="78"/>
      <c r="K30" s="78"/>
      <c r="L30" s="78"/>
      <c r="M30" s="74"/>
      <c r="N30" s="74"/>
      <c r="O30" s="26"/>
      <c r="P30" s="74"/>
      <c r="Q30" s="74"/>
      <c r="R30" s="78"/>
      <c r="S30" s="74"/>
      <c r="T30" s="78"/>
      <c r="U30" s="78"/>
      <c r="V30" s="78"/>
      <c r="W30" s="78"/>
      <c r="X30" s="78"/>
      <c r="Y30" s="78"/>
      <c r="Z30" s="74"/>
      <c r="AA30" s="78"/>
      <c r="AB30" s="78"/>
      <c r="AC30" s="109"/>
      <c r="AD30" s="74"/>
    </row>
    <row r="31" spans="2:30" s="4" customFormat="1" ht="22.5" customHeight="1" x14ac:dyDescent="0.2">
      <c r="B31" s="74">
        <v>27</v>
      </c>
      <c r="C31" s="78"/>
      <c r="D31" s="78"/>
      <c r="E31" s="78"/>
      <c r="F31" s="77"/>
      <c r="G31" s="78"/>
      <c r="H31" s="78"/>
      <c r="I31" s="78"/>
      <c r="J31" s="78"/>
      <c r="K31" s="78"/>
      <c r="L31" s="78"/>
      <c r="M31" s="74"/>
      <c r="N31" s="74"/>
      <c r="O31" s="26"/>
      <c r="P31" s="74"/>
      <c r="Q31" s="74"/>
      <c r="R31" s="78"/>
      <c r="S31" s="74"/>
      <c r="T31" s="78"/>
      <c r="U31" s="78"/>
      <c r="V31" s="78"/>
      <c r="W31" s="78"/>
      <c r="X31" s="78"/>
      <c r="Y31" s="78"/>
      <c r="Z31" s="74"/>
      <c r="AA31" s="78"/>
      <c r="AB31" s="78"/>
      <c r="AC31" s="109"/>
      <c r="AD31" s="74"/>
    </row>
    <row r="32" spans="2:30" s="4" customFormat="1" ht="22.5" customHeight="1" x14ac:dyDescent="0.2">
      <c r="B32" s="74">
        <v>28</v>
      </c>
      <c r="C32" s="78"/>
      <c r="D32" s="78"/>
      <c r="E32" s="78"/>
      <c r="F32" s="77"/>
      <c r="G32" s="78"/>
      <c r="H32" s="78"/>
      <c r="I32" s="78"/>
      <c r="J32" s="78"/>
      <c r="K32" s="78"/>
      <c r="L32" s="78"/>
      <c r="M32" s="74"/>
      <c r="N32" s="74"/>
      <c r="O32" s="26"/>
      <c r="P32" s="74"/>
      <c r="Q32" s="74"/>
      <c r="R32" s="78"/>
      <c r="S32" s="74"/>
      <c r="T32" s="78"/>
      <c r="U32" s="78"/>
      <c r="V32" s="78"/>
      <c r="W32" s="78"/>
      <c r="X32" s="78"/>
      <c r="Y32" s="78"/>
      <c r="Z32" s="74"/>
      <c r="AA32" s="78"/>
      <c r="AB32" s="78"/>
      <c r="AC32" s="109"/>
      <c r="AD32" s="74"/>
    </row>
    <row r="33" spans="2:30" s="4" customFormat="1" ht="22.5" customHeight="1" x14ac:dyDescent="0.2">
      <c r="B33" s="74">
        <v>29</v>
      </c>
      <c r="C33" s="78"/>
      <c r="D33" s="78"/>
      <c r="E33" s="78"/>
      <c r="F33" s="77"/>
      <c r="G33" s="78"/>
      <c r="H33" s="78"/>
      <c r="I33" s="78"/>
      <c r="J33" s="78"/>
      <c r="K33" s="78"/>
      <c r="L33" s="78"/>
      <c r="M33" s="74"/>
      <c r="N33" s="74"/>
      <c r="O33" s="26"/>
      <c r="P33" s="74"/>
      <c r="Q33" s="74"/>
      <c r="R33" s="78"/>
      <c r="S33" s="74"/>
      <c r="T33" s="78"/>
      <c r="U33" s="78"/>
      <c r="V33" s="78"/>
      <c r="W33" s="78"/>
      <c r="X33" s="78"/>
      <c r="Y33" s="78"/>
      <c r="Z33" s="74"/>
      <c r="AA33" s="78"/>
      <c r="AB33" s="78"/>
      <c r="AC33" s="109"/>
      <c r="AD33" s="74"/>
    </row>
    <row r="34" spans="2:30" s="4" customFormat="1" ht="22.5" customHeight="1" x14ac:dyDescent="0.2">
      <c r="B34" s="74">
        <v>30</v>
      </c>
      <c r="C34" s="78"/>
      <c r="D34" s="78"/>
      <c r="E34" s="78"/>
      <c r="F34" s="77"/>
      <c r="G34" s="78"/>
      <c r="H34" s="78"/>
      <c r="I34" s="78"/>
      <c r="J34" s="78"/>
      <c r="K34" s="78"/>
      <c r="L34" s="78"/>
      <c r="M34" s="74"/>
      <c r="N34" s="74"/>
      <c r="O34" s="26"/>
      <c r="P34" s="74"/>
      <c r="Q34" s="74"/>
      <c r="R34" s="78"/>
      <c r="S34" s="74"/>
      <c r="T34" s="78"/>
      <c r="U34" s="78"/>
      <c r="V34" s="78"/>
      <c r="W34" s="78"/>
      <c r="X34" s="78"/>
      <c r="Y34" s="78"/>
      <c r="Z34" s="74"/>
      <c r="AA34" s="78"/>
      <c r="AB34" s="78"/>
      <c r="AC34" s="109"/>
      <c r="AD34" s="74"/>
    </row>
    <row r="35" spans="2:30" s="4" customFormat="1" ht="22.5" customHeight="1" x14ac:dyDescent="0.2">
      <c r="B35" s="74">
        <v>31</v>
      </c>
      <c r="C35" s="78"/>
      <c r="D35" s="78"/>
      <c r="E35" s="78"/>
      <c r="F35" s="77"/>
      <c r="G35" s="78"/>
      <c r="H35" s="78"/>
      <c r="I35" s="78"/>
      <c r="J35" s="78"/>
      <c r="K35" s="78"/>
      <c r="L35" s="78"/>
      <c r="M35" s="74"/>
      <c r="N35" s="74"/>
      <c r="O35" s="26"/>
      <c r="P35" s="74"/>
      <c r="Q35" s="74"/>
      <c r="R35" s="78"/>
      <c r="S35" s="74"/>
      <c r="T35" s="78"/>
      <c r="U35" s="78"/>
      <c r="V35" s="78"/>
      <c r="W35" s="78"/>
      <c r="X35" s="78"/>
      <c r="Y35" s="78"/>
      <c r="Z35" s="74"/>
      <c r="AA35" s="78"/>
      <c r="AB35" s="78"/>
      <c r="AC35" s="109"/>
      <c r="AD35" s="74"/>
    </row>
    <row r="36" spans="2:30" s="4" customFormat="1" ht="22.5" customHeight="1" x14ac:dyDescent="0.2">
      <c r="B36" s="74">
        <v>32</v>
      </c>
      <c r="C36" s="78"/>
      <c r="D36" s="78"/>
      <c r="E36" s="78"/>
      <c r="F36" s="77"/>
      <c r="G36" s="78"/>
      <c r="H36" s="78"/>
      <c r="I36" s="78"/>
      <c r="J36" s="78"/>
      <c r="K36" s="78"/>
      <c r="L36" s="78"/>
      <c r="M36" s="74"/>
      <c r="N36" s="74"/>
      <c r="O36" s="26"/>
      <c r="P36" s="74"/>
      <c r="Q36" s="74"/>
      <c r="R36" s="78"/>
      <c r="S36" s="74"/>
      <c r="T36" s="78"/>
      <c r="U36" s="78"/>
      <c r="V36" s="78"/>
      <c r="W36" s="78"/>
      <c r="X36" s="78"/>
      <c r="Y36" s="78"/>
      <c r="Z36" s="74"/>
      <c r="AA36" s="78"/>
      <c r="AB36" s="78"/>
      <c r="AC36" s="109"/>
      <c r="AD36" s="74"/>
    </row>
    <row r="37" spans="2:30" s="4" customFormat="1" ht="22.5" customHeight="1" x14ac:dyDescent="0.2">
      <c r="B37" s="74">
        <v>33</v>
      </c>
      <c r="C37" s="78"/>
      <c r="D37" s="78"/>
      <c r="E37" s="78"/>
      <c r="F37" s="77"/>
      <c r="G37" s="78"/>
      <c r="H37" s="78"/>
      <c r="I37" s="78"/>
      <c r="J37" s="78"/>
      <c r="K37" s="78"/>
      <c r="L37" s="78"/>
      <c r="M37" s="74"/>
      <c r="N37" s="74"/>
      <c r="O37" s="26"/>
      <c r="P37" s="74"/>
      <c r="Q37" s="74"/>
      <c r="R37" s="78"/>
      <c r="S37" s="74"/>
      <c r="T37" s="78"/>
      <c r="U37" s="78"/>
      <c r="V37" s="78"/>
      <c r="W37" s="78"/>
      <c r="X37" s="78"/>
      <c r="Y37" s="78"/>
      <c r="Z37" s="74"/>
      <c r="AA37" s="78"/>
      <c r="AB37" s="78"/>
      <c r="AC37" s="109"/>
      <c r="AD37" s="74"/>
    </row>
    <row r="38" spans="2:30" s="4" customFormat="1" ht="22.5" customHeight="1" x14ac:dyDescent="0.2">
      <c r="B38" s="74">
        <v>34</v>
      </c>
      <c r="C38" s="78"/>
      <c r="D38" s="78"/>
      <c r="E38" s="78"/>
      <c r="F38" s="77"/>
      <c r="G38" s="78"/>
      <c r="H38" s="78"/>
      <c r="I38" s="78"/>
      <c r="J38" s="78"/>
      <c r="K38" s="78"/>
      <c r="L38" s="78"/>
      <c r="M38" s="74"/>
      <c r="N38" s="74"/>
      <c r="O38" s="26"/>
      <c r="P38" s="74"/>
      <c r="Q38" s="74"/>
      <c r="R38" s="78"/>
      <c r="S38" s="74"/>
      <c r="T38" s="78"/>
      <c r="U38" s="78"/>
      <c r="V38" s="78"/>
      <c r="W38" s="78"/>
      <c r="X38" s="78"/>
      <c r="Y38" s="78"/>
      <c r="Z38" s="74"/>
      <c r="AA38" s="78"/>
      <c r="AB38" s="78"/>
      <c r="AC38" s="109"/>
      <c r="AD38" s="74"/>
    </row>
    <row r="39" spans="2:30" s="4" customFormat="1" ht="22.5" customHeight="1" x14ac:dyDescent="0.2">
      <c r="B39" s="74">
        <v>35</v>
      </c>
      <c r="C39" s="78"/>
      <c r="D39" s="78"/>
      <c r="E39" s="78"/>
      <c r="F39" s="77"/>
      <c r="G39" s="78"/>
      <c r="H39" s="78"/>
      <c r="I39" s="78"/>
      <c r="J39" s="78"/>
      <c r="K39" s="78"/>
      <c r="L39" s="78"/>
      <c r="M39" s="74"/>
      <c r="N39" s="74"/>
      <c r="O39" s="26"/>
      <c r="P39" s="74"/>
      <c r="Q39" s="74"/>
      <c r="R39" s="78"/>
      <c r="S39" s="74"/>
      <c r="T39" s="78"/>
      <c r="U39" s="78"/>
      <c r="V39" s="78"/>
      <c r="W39" s="78"/>
      <c r="X39" s="78"/>
      <c r="Y39" s="78"/>
      <c r="Z39" s="74"/>
      <c r="AA39" s="78"/>
      <c r="AB39" s="78"/>
      <c r="AC39" s="109"/>
      <c r="AD39" s="74"/>
    </row>
    <row r="40" spans="2:30" s="4" customFormat="1" ht="22.5" customHeight="1" x14ac:dyDescent="0.2">
      <c r="B40" s="74">
        <v>36</v>
      </c>
      <c r="C40" s="78"/>
      <c r="D40" s="78"/>
      <c r="E40" s="78"/>
      <c r="F40" s="77"/>
      <c r="G40" s="78"/>
      <c r="H40" s="78"/>
      <c r="I40" s="78"/>
      <c r="J40" s="78"/>
      <c r="K40" s="78"/>
      <c r="L40" s="78"/>
      <c r="M40" s="74"/>
      <c r="N40" s="74"/>
      <c r="O40" s="26"/>
      <c r="P40" s="74"/>
      <c r="Q40" s="74"/>
      <c r="R40" s="78"/>
      <c r="S40" s="74"/>
      <c r="T40" s="78"/>
      <c r="U40" s="78"/>
      <c r="V40" s="78"/>
      <c r="W40" s="78"/>
      <c r="X40" s="78"/>
      <c r="Y40" s="78"/>
      <c r="Z40" s="74"/>
      <c r="AA40" s="78"/>
      <c r="AB40" s="78"/>
      <c r="AC40" s="109"/>
      <c r="AD40" s="74"/>
    </row>
    <row r="41" spans="2:30" s="4" customFormat="1" ht="22.5" customHeight="1" x14ac:dyDescent="0.2">
      <c r="B41" s="74">
        <v>37</v>
      </c>
      <c r="C41" s="78"/>
      <c r="D41" s="78"/>
      <c r="E41" s="78"/>
      <c r="F41" s="77"/>
      <c r="G41" s="78"/>
      <c r="H41" s="78"/>
      <c r="I41" s="78"/>
      <c r="J41" s="78"/>
      <c r="K41" s="78"/>
      <c r="L41" s="78"/>
      <c r="M41" s="74"/>
      <c r="N41" s="74"/>
      <c r="O41" s="26"/>
      <c r="P41" s="74"/>
      <c r="Q41" s="74"/>
      <c r="R41" s="78"/>
      <c r="S41" s="74"/>
      <c r="T41" s="78"/>
      <c r="U41" s="78"/>
      <c r="V41" s="78"/>
      <c r="W41" s="78"/>
      <c r="X41" s="78"/>
      <c r="Y41" s="78"/>
      <c r="Z41" s="74"/>
      <c r="AA41" s="78"/>
      <c r="AB41" s="78"/>
      <c r="AC41" s="109"/>
      <c r="AD41" s="74"/>
    </row>
    <row r="42" spans="2:30" s="4" customFormat="1" ht="22.5" customHeight="1" x14ac:dyDescent="0.2">
      <c r="B42" s="74">
        <v>38</v>
      </c>
      <c r="C42" s="78"/>
      <c r="D42" s="78"/>
      <c r="E42" s="78"/>
      <c r="F42" s="77"/>
      <c r="G42" s="78"/>
      <c r="H42" s="78"/>
      <c r="I42" s="78"/>
      <c r="J42" s="78"/>
      <c r="K42" s="78"/>
      <c r="L42" s="78"/>
      <c r="M42" s="74"/>
      <c r="N42" s="74"/>
      <c r="O42" s="26"/>
      <c r="P42" s="74"/>
      <c r="Q42" s="74"/>
      <c r="R42" s="78"/>
      <c r="S42" s="74"/>
      <c r="T42" s="78"/>
      <c r="U42" s="78"/>
      <c r="V42" s="78"/>
      <c r="W42" s="78"/>
      <c r="X42" s="78"/>
      <c r="Y42" s="78"/>
      <c r="Z42" s="74"/>
      <c r="AA42" s="78"/>
      <c r="AB42" s="78"/>
      <c r="AC42" s="109"/>
      <c r="AD42" s="74"/>
    </row>
    <row r="43" spans="2:30" s="4" customFormat="1" ht="22.5" customHeight="1" x14ac:dyDescent="0.2">
      <c r="B43" s="74">
        <v>39</v>
      </c>
      <c r="C43" s="78"/>
      <c r="D43" s="78"/>
      <c r="E43" s="78"/>
      <c r="F43" s="77"/>
      <c r="G43" s="78"/>
      <c r="H43" s="78"/>
      <c r="I43" s="78"/>
      <c r="J43" s="78"/>
      <c r="K43" s="78"/>
      <c r="L43" s="78"/>
      <c r="M43" s="74"/>
      <c r="N43" s="74"/>
      <c r="O43" s="26"/>
      <c r="P43" s="74"/>
      <c r="Q43" s="74"/>
      <c r="R43" s="78"/>
      <c r="S43" s="74"/>
      <c r="T43" s="78"/>
      <c r="U43" s="78"/>
      <c r="V43" s="78"/>
      <c r="W43" s="78"/>
      <c r="X43" s="78"/>
      <c r="Y43" s="78"/>
      <c r="Z43" s="74"/>
      <c r="AA43" s="78"/>
      <c r="AB43" s="78"/>
      <c r="AC43" s="109"/>
      <c r="AD43" s="74"/>
    </row>
    <row r="44" spans="2:30" s="4" customFormat="1" ht="22.5" customHeight="1" x14ac:dyDescent="0.2">
      <c r="B44" s="74">
        <v>40</v>
      </c>
      <c r="C44" s="78"/>
      <c r="D44" s="78"/>
      <c r="E44" s="78"/>
      <c r="F44" s="77"/>
      <c r="G44" s="78"/>
      <c r="H44" s="78"/>
      <c r="I44" s="78"/>
      <c r="J44" s="78"/>
      <c r="K44" s="78"/>
      <c r="L44" s="78"/>
      <c r="M44" s="74"/>
      <c r="N44" s="74"/>
      <c r="O44" s="26"/>
      <c r="P44" s="74"/>
      <c r="Q44" s="74"/>
      <c r="R44" s="78"/>
      <c r="S44" s="74"/>
      <c r="T44" s="78"/>
      <c r="U44" s="78"/>
      <c r="V44" s="78"/>
      <c r="W44" s="78"/>
      <c r="X44" s="78"/>
      <c r="Y44" s="78"/>
      <c r="Z44" s="74"/>
      <c r="AA44" s="78"/>
      <c r="AB44" s="78"/>
      <c r="AC44" s="109"/>
      <c r="AD44" s="74"/>
    </row>
    <row r="45" spans="2:30" s="4" customFormat="1" ht="22.5" customHeight="1" x14ac:dyDescent="0.2">
      <c r="B45" s="74">
        <v>41</v>
      </c>
      <c r="C45" s="78"/>
      <c r="D45" s="78"/>
      <c r="E45" s="78"/>
      <c r="F45" s="77"/>
      <c r="G45" s="78"/>
      <c r="H45" s="78"/>
      <c r="I45" s="78"/>
      <c r="J45" s="78"/>
      <c r="K45" s="78"/>
      <c r="L45" s="78"/>
      <c r="M45" s="74"/>
      <c r="N45" s="74"/>
      <c r="O45" s="26"/>
      <c r="P45" s="74"/>
      <c r="Q45" s="74"/>
      <c r="R45" s="78"/>
      <c r="S45" s="74"/>
      <c r="T45" s="78"/>
      <c r="U45" s="78"/>
      <c r="V45" s="78"/>
      <c r="W45" s="78"/>
      <c r="X45" s="78"/>
      <c r="Y45" s="78"/>
      <c r="Z45" s="74"/>
      <c r="AA45" s="78"/>
      <c r="AB45" s="78"/>
      <c r="AC45" s="109"/>
      <c r="AD45" s="74"/>
    </row>
    <row r="46" spans="2:30" s="4" customFormat="1" ht="22.5" customHeight="1" x14ac:dyDescent="0.2">
      <c r="B46" s="74">
        <v>42</v>
      </c>
      <c r="C46" s="78"/>
      <c r="D46" s="78"/>
      <c r="E46" s="78"/>
      <c r="F46" s="77"/>
      <c r="G46" s="78"/>
      <c r="H46" s="78"/>
      <c r="I46" s="78"/>
      <c r="J46" s="78"/>
      <c r="K46" s="78"/>
      <c r="L46" s="78"/>
      <c r="M46" s="74"/>
      <c r="N46" s="74"/>
      <c r="O46" s="26"/>
      <c r="P46" s="74"/>
      <c r="Q46" s="74"/>
      <c r="R46" s="78"/>
      <c r="S46" s="74"/>
      <c r="T46" s="78"/>
      <c r="U46" s="78"/>
      <c r="V46" s="78"/>
      <c r="W46" s="78"/>
      <c r="X46" s="78"/>
      <c r="Y46" s="78"/>
      <c r="Z46" s="74"/>
      <c r="AA46" s="78"/>
      <c r="AB46" s="78"/>
      <c r="AC46" s="109"/>
      <c r="AD46" s="74"/>
    </row>
    <row r="47" spans="2:30" s="4" customFormat="1" ht="22.5" customHeight="1" x14ac:dyDescent="0.2">
      <c r="B47" s="74">
        <v>43</v>
      </c>
      <c r="C47" s="78"/>
      <c r="D47" s="78"/>
      <c r="E47" s="78"/>
      <c r="F47" s="77"/>
      <c r="G47" s="78"/>
      <c r="H47" s="78"/>
      <c r="I47" s="78"/>
      <c r="J47" s="78"/>
      <c r="K47" s="78"/>
      <c r="L47" s="78"/>
      <c r="M47" s="74"/>
      <c r="N47" s="74"/>
      <c r="O47" s="26"/>
      <c r="P47" s="74"/>
      <c r="Q47" s="74"/>
      <c r="R47" s="78"/>
      <c r="S47" s="74"/>
      <c r="T47" s="78"/>
      <c r="U47" s="78"/>
      <c r="V47" s="78"/>
      <c r="W47" s="78"/>
      <c r="X47" s="78"/>
      <c r="Y47" s="78"/>
      <c r="Z47" s="74"/>
      <c r="AA47" s="78"/>
      <c r="AB47" s="78"/>
      <c r="AC47" s="109"/>
      <c r="AD47" s="74"/>
    </row>
    <row r="48" spans="2:30" s="4" customFormat="1" ht="22.5" customHeight="1" x14ac:dyDescent="0.2">
      <c r="B48" s="74">
        <v>44</v>
      </c>
      <c r="C48" s="78"/>
      <c r="D48" s="78"/>
      <c r="E48" s="78"/>
      <c r="F48" s="77"/>
      <c r="G48" s="78"/>
      <c r="H48" s="78"/>
      <c r="I48" s="78"/>
      <c r="J48" s="78"/>
      <c r="K48" s="78"/>
      <c r="L48" s="78"/>
      <c r="M48" s="74"/>
      <c r="N48" s="74"/>
      <c r="O48" s="26"/>
      <c r="P48" s="74"/>
      <c r="Q48" s="74"/>
      <c r="R48" s="78"/>
      <c r="S48" s="74"/>
      <c r="T48" s="78"/>
      <c r="U48" s="78"/>
      <c r="V48" s="78"/>
      <c r="W48" s="78"/>
      <c r="X48" s="78"/>
      <c r="Y48" s="78"/>
      <c r="Z48" s="74"/>
      <c r="AA48" s="78"/>
      <c r="AB48" s="78"/>
      <c r="AC48" s="109"/>
      <c r="AD48" s="74"/>
    </row>
    <row r="49" spans="2:30" s="4" customFormat="1" ht="22.5" customHeight="1" x14ac:dyDescent="0.2">
      <c r="B49" s="74">
        <v>45</v>
      </c>
      <c r="C49" s="78"/>
      <c r="D49" s="78"/>
      <c r="E49" s="78"/>
      <c r="F49" s="77"/>
      <c r="G49" s="78"/>
      <c r="H49" s="78"/>
      <c r="I49" s="78"/>
      <c r="J49" s="78"/>
      <c r="K49" s="78"/>
      <c r="L49" s="78"/>
      <c r="M49" s="74"/>
      <c r="N49" s="74"/>
      <c r="O49" s="26"/>
      <c r="P49" s="74"/>
      <c r="Q49" s="74"/>
      <c r="R49" s="78"/>
      <c r="S49" s="74"/>
      <c r="T49" s="78"/>
      <c r="U49" s="78"/>
      <c r="V49" s="78"/>
      <c r="W49" s="78"/>
      <c r="X49" s="78"/>
      <c r="Y49" s="78"/>
      <c r="Z49" s="74"/>
      <c r="AA49" s="78"/>
      <c r="AB49" s="78"/>
      <c r="AC49" s="109"/>
      <c r="AD49" s="74"/>
    </row>
    <row r="50" spans="2:30" s="4" customFormat="1" ht="22.5" customHeight="1" x14ac:dyDescent="0.2">
      <c r="B50" s="74">
        <v>46</v>
      </c>
      <c r="C50" s="78"/>
      <c r="D50" s="78"/>
      <c r="E50" s="78"/>
      <c r="F50" s="77"/>
      <c r="G50" s="78"/>
      <c r="H50" s="78"/>
      <c r="I50" s="78"/>
      <c r="J50" s="78"/>
      <c r="K50" s="78"/>
      <c r="L50" s="78"/>
      <c r="M50" s="74"/>
      <c r="N50" s="74"/>
      <c r="O50" s="26"/>
      <c r="P50" s="74"/>
      <c r="Q50" s="74"/>
      <c r="R50" s="78"/>
      <c r="S50" s="74"/>
      <c r="T50" s="78"/>
      <c r="U50" s="78"/>
      <c r="V50" s="78"/>
      <c r="W50" s="78"/>
      <c r="X50" s="78"/>
      <c r="Y50" s="78"/>
      <c r="Z50" s="74"/>
      <c r="AA50" s="78"/>
      <c r="AB50" s="78"/>
      <c r="AC50" s="109"/>
      <c r="AD50" s="74"/>
    </row>
    <row r="51" spans="2:30" s="4" customFormat="1" ht="22.5" customHeight="1" x14ac:dyDescent="0.2">
      <c r="B51" s="74">
        <v>47</v>
      </c>
      <c r="C51" s="78"/>
      <c r="D51" s="78"/>
      <c r="E51" s="78"/>
      <c r="F51" s="77"/>
      <c r="G51" s="78"/>
      <c r="H51" s="78"/>
      <c r="I51" s="78"/>
      <c r="J51" s="78"/>
      <c r="K51" s="78"/>
      <c r="L51" s="78"/>
      <c r="M51" s="74"/>
      <c r="N51" s="74"/>
      <c r="O51" s="26"/>
      <c r="P51" s="74"/>
      <c r="Q51" s="74"/>
      <c r="R51" s="78"/>
      <c r="S51" s="74"/>
      <c r="T51" s="78"/>
      <c r="U51" s="78"/>
      <c r="V51" s="78"/>
      <c r="W51" s="78"/>
      <c r="X51" s="78"/>
      <c r="Y51" s="78"/>
      <c r="Z51" s="74"/>
      <c r="AA51" s="78"/>
      <c r="AB51" s="78"/>
      <c r="AC51" s="109"/>
      <c r="AD51" s="74"/>
    </row>
    <row r="52" spans="2:30" s="4" customFormat="1" ht="22.5" customHeight="1" x14ac:dyDescent="0.2">
      <c r="B52" s="74">
        <v>48</v>
      </c>
      <c r="C52" s="78"/>
      <c r="D52" s="78"/>
      <c r="E52" s="78"/>
      <c r="F52" s="77"/>
      <c r="G52" s="78"/>
      <c r="H52" s="78"/>
      <c r="I52" s="78"/>
      <c r="J52" s="78"/>
      <c r="K52" s="78"/>
      <c r="L52" s="78"/>
      <c r="M52" s="74"/>
      <c r="N52" s="74"/>
      <c r="O52" s="26"/>
      <c r="P52" s="74"/>
      <c r="Q52" s="74"/>
      <c r="R52" s="78"/>
      <c r="S52" s="74"/>
      <c r="T52" s="78"/>
      <c r="U52" s="78"/>
      <c r="V52" s="78"/>
      <c r="W52" s="78"/>
      <c r="X52" s="78"/>
      <c r="Y52" s="78"/>
      <c r="Z52" s="74"/>
      <c r="AA52" s="78"/>
      <c r="AB52" s="78"/>
      <c r="AC52" s="109"/>
      <c r="AD52" s="74"/>
    </row>
    <row r="53" spans="2:30" s="4" customFormat="1" ht="22.5" customHeight="1" x14ac:dyDescent="0.2">
      <c r="B53" s="74">
        <v>49</v>
      </c>
      <c r="C53" s="78"/>
      <c r="D53" s="78"/>
      <c r="E53" s="78"/>
      <c r="F53" s="77"/>
      <c r="G53" s="78"/>
      <c r="H53" s="78"/>
      <c r="I53" s="78"/>
      <c r="J53" s="78"/>
      <c r="K53" s="78"/>
      <c r="L53" s="78"/>
      <c r="M53" s="74"/>
      <c r="N53" s="74"/>
      <c r="O53" s="26"/>
      <c r="P53" s="74"/>
      <c r="Q53" s="74"/>
      <c r="R53" s="78"/>
      <c r="S53" s="74"/>
      <c r="T53" s="78"/>
      <c r="U53" s="78"/>
      <c r="V53" s="78"/>
      <c r="W53" s="78"/>
      <c r="X53" s="78"/>
      <c r="Y53" s="78"/>
      <c r="Z53" s="74"/>
      <c r="AA53" s="78"/>
      <c r="AB53" s="78"/>
      <c r="AC53" s="109"/>
      <c r="AD53" s="74"/>
    </row>
    <row r="54" spans="2:30" s="4" customFormat="1" ht="22.5" customHeight="1" x14ac:dyDescent="0.2">
      <c r="B54" s="74">
        <v>50</v>
      </c>
      <c r="C54" s="78"/>
      <c r="D54" s="78"/>
      <c r="E54" s="78"/>
      <c r="F54" s="77"/>
      <c r="G54" s="78"/>
      <c r="H54" s="78"/>
      <c r="I54" s="78"/>
      <c r="J54" s="78"/>
      <c r="K54" s="78"/>
      <c r="L54" s="78"/>
      <c r="M54" s="74"/>
      <c r="N54" s="74"/>
      <c r="O54" s="26"/>
      <c r="P54" s="74"/>
      <c r="Q54" s="74"/>
      <c r="R54" s="78"/>
      <c r="S54" s="74"/>
      <c r="T54" s="78"/>
      <c r="U54" s="78"/>
      <c r="V54" s="78"/>
      <c r="W54" s="78"/>
      <c r="X54" s="78"/>
      <c r="Y54" s="78"/>
      <c r="Z54" s="74"/>
      <c r="AA54" s="78"/>
      <c r="AB54" s="78"/>
      <c r="AC54" s="109"/>
      <c r="AD54" s="74"/>
    </row>
    <row r="55" spans="2:30" s="4" customFormat="1" ht="22.5" customHeight="1" x14ac:dyDescent="0.2">
      <c r="B55" s="74"/>
      <c r="C55" s="78"/>
      <c r="D55" s="78"/>
      <c r="E55" s="78"/>
      <c r="F55" s="77"/>
      <c r="G55" s="78"/>
      <c r="H55" s="78"/>
      <c r="I55" s="78"/>
      <c r="J55" s="78"/>
      <c r="K55" s="78"/>
      <c r="L55" s="78"/>
      <c r="M55" s="74"/>
      <c r="N55" s="74"/>
      <c r="O55" s="26"/>
      <c r="P55" s="74"/>
      <c r="Q55" s="74"/>
      <c r="R55" s="78"/>
      <c r="S55" s="74"/>
      <c r="T55" s="78"/>
      <c r="U55" s="78"/>
      <c r="V55" s="78"/>
      <c r="W55" s="78"/>
      <c r="X55" s="78"/>
      <c r="Y55" s="78"/>
      <c r="Z55" s="74"/>
      <c r="AA55" s="78"/>
      <c r="AB55" s="78"/>
      <c r="AC55" s="109"/>
      <c r="AD55" s="74"/>
    </row>
    <row r="56" spans="2:30" s="4" customFormat="1" ht="22.5" customHeight="1" x14ac:dyDescent="0.2">
      <c r="B56" s="74"/>
      <c r="C56" s="74"/>
      <c r="D56" s="74"/>
      <c r="E56" s="74"/>
      <c r="F56" s="15"/>
      <c r="G56" s="74"/>
      <c r="H56" s="74"/>
      <c r="I56" s="74"/>
      <c r="J56" s="74"/>
      <c r="K56" s="74"/>
      <c r="L56" s="74"/>
      <c r="M56" s="74"/>
      <c r="N56" s="74"/>
      <c r="O56" s="26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45"/>
      <c r="AD56" s="74"/>
    </row>
    <row r="57" spans="2:30" s="4" customFormat="1" ht="22.5" customHeight="1" x14ac:dyDescent="0.2">
      <c r="B57" s="74"/>
      <c r="C57" s="74"/>
      <c r="D57" s="74"/>
      <c r="E57" s="74"/>
      <c r="F57" s="15"/>
      <c r="G57" s="74"/>
      <c r="H57" s="74"/>
      <c r="I57" s="74"/>
      <c r="J57" s="74"/>
      <c r="K57" s="74"/>
      <c r="L57" s="74"/>
      <c r="M57" s="74"/>
      <c r="N57" s="74"/>
      <c r="O57" s="26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45"/>
      <c r="AD57" s="74"/>
    </row>
    <row r="58" spans="2:30" s="12" customFormat="1" ht="34.5" customHeight="1" x14ac:dyDescent="0.2">
      <c r="B58" s="132" t="s">
        <v>28</v>
      </c>
      <c r="C58" s="133"/>
      <c r="D58" s="133"/>
      <c r="E58" s="133"/>
      <c r="F58" s="133"/>
      <c r="G58" s="134"/>
      <c r="H58" s="6">
        <f>SUM(H5:H57)</f>
        <v>2</v>
      </c>
      <c r="I58" s="87"/>
      <c r="J58" s="6">
        <f>SUM(J5:J57)</f>
        <v>4280</v>
      </c>
      <c r="K58" s="6">
        <f t="shared" ref="K58:AD58" si="0">SUM(K5:K57)</f>
        <v>17610</v>
      </c>
      <c r="L58" s="6">
        <f t="shared" si="0"/>
        <v>4280</v>
      </c>
      <c r="M58" s="6">
        <f t="shared" si="0"/>
        <v>21890</v>
      </c>
      <c r="N58" s="6">
        <f t="shared" si="0"/>
        <v>262680</v>
      </c>
      <c r="O58" s="6">
        <f t="shared" si="0"/>
        <v>5280</v>
      </c>
      <c r="P58" s="6">
        <f t="shared" si="0"/>
        <v>267960</v>
      </c>
      <c r="Q58" s="6">
        <f t="shared" si="0"/>
        <v>364426</v>
      </c>
      <c r="R58" s="6">
        <f t="shared" si="0"/>
        <v>20</v>
      </c>
      <c r="S58" s="6">
        <f t="shared" si="0"/>
        <v>53592</v>
      </c>
      <c r="T58" s="6">
        <f t="shared" si="0"/>
        <v>0</v>
      </c>
      <c r="U58" s="6">
        <f t="shared" si="0"/>
        <v>0</v>
      </c>
      <c r="V58" s="6">
        <f t="shared" si="0"/>
        <v>0</v>
      </c>
      <c r="W58" s="6">
        <f t="shared" si="0"/>
        <v>3600</v>
      </c>
      <c r="X58" s="6">
        <f t="shared" si="0"/>
        <v>0</v>
      </c>
      <c r="Y58" s="6">
        <f t="shared" si="0"/>
        <v>0</v>
      </c>
      <c r="Z58" s="6">
        <f t="shared" si="0"/>
        <v>689578</v>
      </c>
      <c r="AA58" s="6">
        <f t="shared" si="0"/>
        <v>5000</v>
      </c>
      <c r="AB58" s="6">
        <f t="shared" si="0"/>
        <v>0</v>
      </c>
      <c r="AC58" s="6">
        <f t="shared" si="0"/>
        <v>0</v>
      </c>
      <c r="AD58" s="6">
        <f t="shared" si="0"/>
        <v>1389156</v>
      </c>
    </row>
    <row r="59" spans="2:30" s="4" customFormat="1" ht="56.25" customHeight="1" x14ac:dyDescent="0.2">
      <c r="B59" s="110" t="s">
        <v>25</v>
      </c>
      <c r="C59" s="49" t="s">
        <v>90</v>
      </c>
      <c r="D59" s="49" t="s">
        <v>31</v>
      </c>
      <c r="E59" s="49" t="s">
        <v>62</v>
      </c>
      <c r="F59" s="49" t="s">
        <v>5</v>
      </c>
      <c r="G59" s="49" t="s">
        <v>27</v>
      </c>
      <c r="H59" s="49" t="s">
        <v>36</v>
      </c>
      <c r="I59" s="49" t="s">
        <v>6</v>
      </c>
      <c r="J59" s="49" t="s">
        <v>7</v>
      </c>
      <c r="K59" s="49" t="s">
        <v>65</v>
      </c>
      <c r="L59" s="49" t="s">
        <v>7</v>
      </c>
      <c r="M59" s="110" t="s">
        <v>37</v>
      </c>
      <c r="N59" s="110" t="s">
        <v>66</v>
      </c>
      <c r="O59" s="110" t="s">
        <v>194</v>
      </c>
      <c r="P59" s="110" t="s">
        <v>67</v>
      </c>
      <c r="Q59" s="110" t="s">
        <v>64</v>
      </c>
      <c r="R59" s="49" t="s">
        <v>176</v>
      </c>
      <c r="S59" s="110" t="s">
        <v>174</v>
      </c>
      <c r="T59" s="66" t="s">
        <v>9</v>
      </c>
      <c r="U59" s="66" t="s">
        <v>1</v>
      </c>
      <c r="V59" s="49" t="s">
        <v>39</v>
      </c>
      <c r="W59" s="66" t="s">
        <v>8</v>
      </c>
      <c r="X59" s="49" t="s">
        <v>53</v>
      </c>
      <c r="Y59" s="66" t="s">
        <v>10</v>
      </c>
      <c r="Z59" s="66" t="s">
        <v>0</v>
      </c>
      <c r="AA59" s="49" t="s">
        <v>175</v>
      </c>
      <c r="AB59" s="49" t="s">
        <v>40</v>
      </c>
      <c r="AC59" s="49" t="s">
        <v>41</v>
      </c>
      <c r="AD59" s="110" t="s">
        <v>11</v>
      </c>
    </row>
    <row r="60" spans="2:30" s="4" customFormat="1" ht="17.25" customHeight="1" x14ac:dyDescent="0.2">
      <c r="B60" s="110">
        <v>1</v>
      </c>
      <c r="C60" s="46">
        <v>2</v>
      </c>
      <c r="D60" s="110">
        <v>3</v>
      </c>
      <c r="E60" s="110">
        <v>4</v>
      </c>
      <c r="F60" s="46">
        <v>5</v>
      </c>
      <c r="G60" s="46">
        <v>6</v>
      </c>
      <c r="H60" s="110">
        <v>7</v>
      </c>
      <c r="I60" s="110">
        <v>8</v>
      </c>
      <c r="J60" s="46">
        <v>9</v>
      </c>
      <c r="K60" s="46">
        <v>10</v>
      </c>
      <c r="L60" s="110">
        <v>11</v>
      </c>
      <c r="M60" s="110" t="s">
        <v>192</v>
      </c>
      <c r="N60" s="46" t="s">
        <v>193</v>
      </c>
      <c r="O60" s="46" t="s">
        <v>195</v>
      </c>
      <c r="P60" s="110" t="s">
        <v>196</v>
      </c>
      <c r="Q60" s="110">
        <v>16</v>
      </c>
      <c r="R60" s="46">
        <v>17</v>
      </c>
      <c r="S60" s="46">
        <v>18</v>
      </c>
      <c r="T60" s="110">
        <v>19</v>
      </c>
      <c r="U60" s="110">
        <v>20</v>
      </c>
      <c r="V60" s="46">
        <v>21</v>
      </c>
      <c r="W60" s="110">
        <v>22</v>
      </c>
      <c r="X60" s="46">
        <v>23</v>
      </c>
      <c r="Y60" s="110">
        <v>24</v>
      </c>
      <c r="Z60" s="46" t="s">
        <v>197</v>
      </c>
      <c r="AA60" s="110">
        <v>26</v>
      </c>
      <c r="AB60" s="46">
        <v>27</v>
      </c>
      <c r="AC60" s="46">
        <v>28</v>
      </c>
      <c r="AD60" s="110" t="s">
        <v>198</v>
      </c>
    </row>
    <row r="61" spans="2:30" s="4" customFormat="1" ht="18" customHeight="1" x14ac:dyDescent="0.2">
      <c r="B61" s="74">
        <v>1</v>
      </c>
      <c r="C61" s="78" t="s">
        <v>35</v>
      </c>
      <c r="D61" s="78" t="s">
        <v>188</v>
      </c>
      <c r="E61" s="78" t="s">
        <v>191</v>
      </c>
      <c r="F61" s="77" t="s">
        <v>24</v>
      </c>
      <c r="G61" s="78" t="s">
        <v>179</v>
      </c>
      <c r="H61" s="78">
        <v>1</v>
      </c>
      <c r="I61" s="78" t="s">
        <v>180</v>
      </c>
      <c r="J61" s="78">
        <v>1900</v>
      </c>
      <c r="K61" s="78">
        <v>5830</v>
      </c>
      <c r="L61" s="78">
        <v>1900</v>
      </c>
      <c r="M61" s="74">
        <f>K61+L61</f>
        <v>7730</v>
      </c>
      <c r="N61" s="74">
        <f>M61*12</f>
        <v>92760</v>
      </c>
      <c r="O61" s="26">
        <f>ROUNDUP((ROUND(((M61*3)/100),0)),-1)*8</f>
        <v>1920</v>
      </c>
      <c r="P61" s="74">
        <f>N61+O61</f>
        <v>94680</v>
      </c>
      <c r="Q61" s="74">
        <f>ROUND(((P61)*136%),0)</f>
        <v>128765</v>
      </c>
      <c r="R61" s="78">
        <v>10</v>
      </c>
      <c r="S61" s="74">
        <f>ROUND(((P61)*R61%),0)</f>
        <v>9468</v>
      </c>
      <c r="T61" s="78">
        <v>0</v>
      </c>
      <c r="U61" s="78">
        <v>0</v>
      </c>
      <c r="V61" s="78">
        <v>0</v>
      </c>
      <c r="W61" s="78">
        <v>3600</v>
      </c>
      <c r="X61" s="78">
        <v>0</v>
      </c>
      <c r="Y61" s="78">
        <v>0</v>
      </c>
      <c r="Z61" s="74">
        <f>P61+Q61+S61+T61+U61+V61+W61+X61+Y61</f>
        <v>236513</v>
      </c>
      <c r="AA61" s="78">
        <v>5000</v>
      </c>
      <c r="AB61" s="78">
        <v>0</v>
      </c>
      <c r="AC61" s="109">
        <v>0</v>
      </c>
      <c r="AD61" s="74">
        <f>(Z61+AA61+AB61+AC61)*H61</f>
        <v>241513</v>
      </c>
    </row>
    <row r="62" spans="2:30" s="4" customFormat="1" ht="18" customHeight="1" x14ac:dyDescent="0.2">
      <c r="B62" s="74">
        <v>2</v>
      </c>
      <c r="C62" s="78"/>
      <c r="D62" s="78"/>
      <c r="E62" s="78"/>
      <c r="F62" s="77"/>
      <c r="G62" s="78"/>
      <c r="H62" s="78"/>
      <c r="I62" s="78"/>
      <c r="J62" s="78"/>
      <c r="K62" s="78"/>
      <c r="L62" s="78"/>
      <c r="M62" s="74"/>
      <c r="N62" s="74"/>
      <c r="O62" s="26"/>
      <c r="P62" s="74"/>
      <c r="Q62" s="74"/>
      <c r="R62" s="78"/>
      <c r="S62" s="74"/>
      <c r="T62" s="78"/>
      <c r="U62" s="78"/>
      <c r="V62" s="78"/>
      <c r="W62" s="78"/>
      <c r="X62" s="78"/>
      <c r="Y62" s="78"/>
      <c r="Z62" s="74"/>
      <c r="AA62" s="78"/>
      <c r="AB62" s="78"/>
      <c r="AC62" s="109"/>
      <c r="AD62" s="74"/>
    </row>
    <row r="63" spans="2:30" s="4" customFormat="1" ht="18" customHeight="1" x14ac:dyDescent="0.2">
      <c r="B63" s="74">
        <v>3</v>
      </c>
      <c r="C63" s="78"/>
      <c r="D63" s="78"/>
      <c r="E63" s="78"/>
      <c r="F63" s="77"/>
      <c r="G63" s="78"/>
      <c r="H63" s="78"/>
      <c r="I63" s="78"/>
      <c r="J63" s="78"/>
      <c r="K63" s="78"/>
      <c r="L63" s="78"/>
      <c r="M63" s="74"/>
      <c r="N63" s="74"/>
      <c r="O63" s="26"/>
      <c r="P63" s="74"/>
      <c r="Q63" s="74"/>
      <c r="R63" s="78"/>
      <c r="S63" s="74"/>
      <c r="T63" s="78"/>
      <c r="U63" s="78"/>
      <c r="V63" s="78"/>
      <c r="W63" s="78"/>
      <c r="X63" s="78"/>
      <c r="Y63" s="78"/>
      <c r="Z63" s="74"/>
      <c r="AA63" s="78"/>
      <c r="AB63" s="78"/>
      <c r="AC63" s="109"/>
      <c r="AD63" s="74"/>
    </row>
    <row r="64" spans="2:30" s="4" customFormat="1" ht="18" customHeight="1" x14ac:dyDescent="0.2">
      <c r="B64" s="74">
        <v>4</v>
      </c>
      <c r="C64" s="78"/>
      <c r="D64" s="78"/>
      <c r="E64" s="78"/>
      <c r="F64" s="77"/>
      <c r="G64" s="78"/>
      <c r="H64" s="78"/>
      <c r="I64" s="78"/>
      <c r="J64" s="78"/>
      <c r="K64" s="78"/>
      <c r="L64" s="78"/>
      <c r="M64" s="74"/>
      <c r="N64" s="74"/>
      <c r="O64" s="26"/>
      <c r="P64" s="74"/>
      <c r="Q64" s="74"/>
      <c r="R64" s="78"/>
      <c r="S64" s="74"/>
      <c r="T64" s="78"/>
      <c r="U64" s="78"/>
      <c r="V64" s="78"/>
      <c r="W64" s="78"/>
      <c r="X64" s="78"/>
      <c r="Y64" s="78"/>
      <c r="Z64" s="74"/>
      <c r="AA64" s="78"/>
      <c r="AB64" s="78"/>
      <c r="AC64" s="109"/>
      <c r="AD64" s="74"/>
    </row>
    <row r="65" spans="2:30" s="4" customFormat="1" ht="18" customHeight="1" x14ac:dyDescent="0.2">
      <c r="B65" s="74">
        <v>5</v>
      </c>
      <c r="C65" s="78"/>
      <c r="D65" s="78"/>
      <c r="E65" s="78"/>
      <c r="F65" s="77"/>
      <c r="G65" s="78"/>
      <c r="H65" s="78"/>
      <c r="I65" s="78"/>
      <c r="J65" s="78"/>
      <c r="K65" s="78"/>
      <c r="L65" s="78"/>
      <c r="M65" s="74"/>
      <c r="N65" s="74"/>
      <c r="O65" s="26"/>
      <c r="P65" s="74"/>
      <c r="Q65" s="74"/>
      <c r="R65" s="78"/>
      <c r="S65" s="74"/>
      <c r="T65" s="78"/>
      <c r="U65" s="78"/>
      <c r="V65" s="78"/>
      <c r="W65" s="78"/>
      <c r="X65" s="78"/>
      <c r="Y65" s="78"/>
      <c r="Z65" s="74"/>
      <c r="AA65" s="78"/>
      <c r="AB65" s="78"/>
      <c r="AC65" s="109"/>
      <c r="AD65" s="74"/>
    </row>
    <row r="66" spans="2:30" s="4" customFormat="1" ht="18" customHeight="1" x14ac:dyDescent="0.2">
      <c r="B66" s="74">
        <v>6</v>
      </c>
      <c r="C66" s="78"/>
      <c r="D66" s="78"/>
      <c r="E66" s="78"/>
      <c r="F66" s="77"/>
      <c r="G66" s="78"/>
      <c r="H66" s="78"/>
      <c r="I66" s="78"/>
      <c r="J66" s="78"/>
      <c r="K66" s="78"/>
      <c r="L66" s="78"/>
      <c r="M66" s="74"/>
      <c r="N66" s="74"/>
      <c r="O66" s="26"/>
      <c r="P66" s="74"/>
      <c r="Q66" s="74"/>
      <c r="R66" s="78"/>
      <c r="S66" s="74"/>
      <c r="T66" s="78"/>
      <c r="U66" s="78"/>
      <c r="V66" s="78"/>
      <c r="W66" s="78"/>
      <c r="X66" s="78"/>
      <c r="Y66" s="78"/>
      <c r="Z66" s="74"/>
      <c r="AA66" s="78"/>
      <c r="AB66" s="78"/>
      <c r="AC66" s="109"/>
      <c r="AD66" s="74"/>
    </row>
    <row r="67" spans="2:30" s="4" customFormat="1" ht="18" customHeight="1" x14ac:dyDescent="0.2">
      <c r="B67" s="74">
        <v>7</v>
      </c>
      <c r="C67" s="78"/>
      <c r="D67" s="78"/>
      <c r="E67" s="78"/>
      <c r="F67" s="77"/>
      <c r="G67" s="78"/>
      <c r="H67" s="78"/>
      <c r="I67" s="78"/>
      <c r="J67" s="78"/>
      <c r="K67" s="78"/>
      <c r="L67" s="78"/>
      <c r="M67" s="74"/>
      <c r="N67" s="74"/>
      <c r="O67" s="26"/>
      <c r="P67" s="74"/>
      <c r="Q67" s="74"/>
      <c r="R67" s="78"/>
      <c r="S67" s="74"/>
      <c r="T67" s="78"/>
      <c r="U67" s="78"/>
      <c r="V67" s="78"/>
      <c r="W67" s="78"/>
      <c r="X67" s="78"/>
      <c r="Y67" s="78"/>
      <c r="Z67" s="74"/>
      <c r="AA67" s="78"/>
      <c r="AB67" s="78"/>
      <c r="AC67" s="109"/>
      <c r="AD67" s="74"/>
    </row>
    <row r="68" spans="2:30" s="4" customFormat="1" ht="18" customHeight="1" x14ac:dyDescent="0.2">
      <c r="B68" s="74">
        <v>8</v>
      </c>
      <c r="C68" s="78"/>
      <c r="D68" s="78"/>
      <c r="E68" s="78"/>
      <c r="F68" s="77"/>
      <c r="G68" s="78"/>
      <c r="H68" s="78"/>
      <c r="I68" s="78"/>
      <c r="J68" s="78"/>
      <c r="K68" s="78"/>
      <c r="L68" s="78"/>
      <c r="M68" s="74"/>
      <c r="N68" s="74"/>
      <c r="O68" s="26"/>
      <c r="P68" s="74"/>
      <c r="Q68" s="74"/>
      <c r="R68" s="78"/>
      <c r="S68" s="74"/>
      <c r="T68" s="78"/>
      <c r="U68" s="78"/>
      <c r="V68" s="78"/>
      <c r="W68" s="78"/>
      <c r="X68" s="78"/>
      <c r="Y68" s="78"/>
      <c r="Z68" s="74"/>
      <c r="AA68" s="78"/>
      <c r="AB68" s="78"/>
      <c r="AC68" s="109"/>
      <c r="AD68" s="74"/>
    </row>
    <row r="69" spans="2:30" s="4" customFormat="1" ht="18" customHeight="1" x14ac:dyDescent="0.2">
      <c r="B69" s="74">
        <v>9</v>
      </c>
      <c r="C69" s="78"/>
      <c r="D69" s="78"/>
      <c r="E69" s="78"/>
      <c r="F69" s="77"/>
      <c r="G69" s="78"/>
      <c r="H69" s="78"/>
      <c r="I69" s="78"/>
      <c r="J69" s="78"/>
      <c r="K69" s="78"/>
      <c r="L69" s="78"/>
      <c r="M69" s="74"/>
      <c r="N69" s="74"/>
      <c r="O69" s="26"/>
      <c r="P69" s="74"/>
      <c r="Q69" s="74"/>
      <c r="R69" s="78"/>
      <c r="S69" s="74"/>
      <c r="T69" s="78"/>
      <c r="U69" s="78"/>
      <c r="V69" s="78"/>
      <c r="W69" s="78"/>
      <c r="X69" s="78"/>
      <c r="Y69" s="78"/>
      <c r="Z69" s="74"/>
      <c r="AA69" s="78"/>
      <c r="AB69" s="78"/>
      <c r="AC69" s="109"/>
      <c r="AD69" s="74"/>
    </row>
    <row r="70" spans="2:30" s="4" customFormat="1" ht="18" customHeight="1" x14ac:dyDescent="0.2">
      <c r="B70" s="74">
        <v>10</v>
      </c>
      <c r="C70" s="78"/>
      <c r="D70" s="78"/>
      <c r="E70" s="78"/>
      <c r="F70" s="77"/>
      <c r="G70" s="78"/>
      <c r="H70" s="78"/>
      <c r="I70" s="78"/>
      <c r="J70" s="78"/>
      <c r="K70" s="78"/>
      <c r="L70" s="78"/>
      <c r="M70" s="74"/>
      <c r="N70" s="74"/>
      <c r="O70" s="26"/>
      <c r="P70" s="74"/>
      <c r="Q70" s="74"/>
      <c r="R70" s="78"/>
      <c r="S70" s="74"/>
      <c r="T70" s="78"/>
      <c r="U70" s="78"/>
      <c r="V70" s="78"/>
      <c r="W70" s="78"/>
      <c r="X70" s="78"/>
      <c r="Y70" s="78"/>
      <c r="Z70" s="74"/>
      <c r="AA70" s="78"/>
      <c r="AB70" s="78"/>
      <c r="AC70" s="109"/>
      <c r="AD70" s="74"/>
    </row>
    <row r="71" spans="2:30" s="4" customFormat="1" ht="18" customHeight="1" x14ac:dyDescent="0.2">
      <c r="B71" s="74"/>
      <c r="C71" s="78"/>
      <c r="D71" s="78"/>
      <c r="E71" s="78"/>
      <c r="F71" s="77"/>
      <c r="G71" s="78"/>
      <c r="H71" s="78"/>
      <c r="I71" s="78"/>
      <c r="J71" s="78"/>
      <c r="K71" s="78"/>
      <c r="L71" s="78"/>
      <c r="M71" s="74"/>
      <c r="N71" s="74"/>
      <c r="O71" s="26"/>
      <c r="P71" s="74"/>
      <c r="Q71" s="74"/>
      <c r="R71" s="78"/>
      <c r="S71" s="74"/>
      <c r="T71" s="78"/>
      <c r="U71" s="78"/>
      <c r="V71" s="78"/>
      <c r="W71" s="78"/>
      <c r="X71" s="78"/>
      <c r="Y71" s="78"/>
      <c r="Z71" s="74"/>
      <c r="AA71" s="78"/>
      <c r="AB71" s="78"/>
      <c r="AC71" s="109"/>
      <c r="AD71" s="74"/>
    </row>
    <row r="72" spans="2:30" s="4" customFormat="1" ht="18.75" customHeight="1" x14ac:dyDescent="0.2">
      <c r="B72" s="74"/>
      <c r="C72" s="78"/>
      <c r="D72" s="78"/>
      <c r="E72" s="78"/>
      <c r="F72" s="77"/>
      <c r="G72" s="78"/>
      <c r="H72" s="78"/>
      <c r="I72" s="78"/>
      <c r="J72" s="78"/>
      <c r="K72" s="78"/>
      <c r="L72" s="78"/>
      <c r="M72" s="74"/>
      <c r="N72" s="74"/>
      <c r="O72" s="26"/>
      <c r="P72" s="74"/>
      <c r="Q72" s="74"/>
      <c r="R72" s="78"/>
      <c r="S72" s="74"/>
      <c r="T72" s="78"/>
      <c r="U72" s="78"/>
      <c r="V72" s="78"/>
      <c r="W72" s="78"/>
      <c r="X72" s="78"/>
      <c r="Y72" s="78"/>
      <c r="Z72" s="74"/>
      <c r="AA72" s="78"/>
      <c r="AB72" s="78"/>
      <c r="AC72" s="109"/>
      <c r="AD72" s="74"/>
    </row>
    <row r="73" spans="2:30" s="4" customFormat="1" ht="24.75" customHeight="1" x14ac:dyDescent="0.3">
      <c r="B73" s="135" t="s">
        <v>29</v>
      </c>
      <c r="C73" s="136"/>
      <c r="D73" s="136"/>
      <c r="E73" s="136"/>
      <c r="F73" s="136"/>
      <c r="G73" s="136"/>
      <c r="H73" s="27">
        <f>SUM(H61:H72)</f>
        <v>1</v>
      </c>
      <c r="I73" s="88"/>
      <c r="J73" s="27">
        <f t="shared" ref="J73:X73" si="1">SUM(J61:J72)</f>
        <v>1900</v>
      </c>
      <c r="K73" s="27">
        <f t="shared" si="1"/>
        <v>5830</v>
      </c>
      <c r="L73" s="27">
        <f t="shared" si="1"/>
        <v>1900</v>
      </c>
      <c r="M73" s="27">
        <f t="shared" si="1"/>
        <v>7730</v>
      </c>
      <c r="N73" s="27">
        <f t="shared" si="1"/>
        <v>92760</v>
      </c>
      <c r="O73" s="27">
        <f t="shared" si="1"/>
        <v>1920</v>
      </c>
      <c r="P73" s="27">
        <f t="shared" si="1"/>
        <v>94680</v>
      </c>
      <c r="Q73" s="27">
        <f t="shared" si="1"/>
        <v>128765</v>
      </c>
      <c r="R73" s="27">
        <f t="shared" si="1"/>
        <v>10</v>
      </c>
      <c r="S73" s="27">
        <f t="shared" si="1"/>
        <v>9468</v>
      </c>
      <c r="T73" s="27">
        <f t="shared" si="1"/>
        <v>0</v>
      </c>
      <c r="U73" s="27">
        <f t="shared" si="1"/>
        <v>0</v>
      </c>
      <c r="V73" s="27">
        <f t="shared" si="1"/>
        <v>0</v>
      </c>
      <c r="W73" s="27">
        <f t="shared" si="1"/>
        <v>3600</v>
      </c>
      <c r="X73" s="27">
        <f t="shared" si="1"/>
        <v>0</v>
      </c>
      <c r="Y73" s="27">
        <f t="shared" ref="Y73:AD73" si="2">SUM(Y61:Y72)</f>
        <v>0</v>
      </c>
      <c r="Z73" s="27">
        <f t="shared" si="2"/>
        <v>236513</v>
      </c>
      <c r="AA73" s="27">
        <f t="shared" si="2"/>
        <v>5000</v>
      </c>
      <c r="AB73" s="27">
        <f t="shared" si="2"/>
        <v>0</v>
      </c>
      <c r="AC73" s="27">
        <f t="shared" si="2"/>
        <v>0</v>
      </c>
      <c r="AD73" s="27">
        <f t="shared" si="2"/>
        <v>241513</v>
      </c>
    </row>
    <row r="74" spans="2:30" s="4" customFormat="1" ht="37.5" customHeight="1" x14ac:dyDescent="0.3">
      <c r="B74" s="135" t="s">
        <v>30</v>
      </c>
      <c r="C74" s="136"/>
      <c r="D74" s="136"/>
      <c r="E74" s="136"/>
      <c r="F74" s="136"/>
      <c r="G74" s="136"/>
      <c r="H74" s="27">
        <f t="shared" ref="H74:X74" si="3">H58+H73</f>
        <v>3</v>
      </c>
      <c r="I74" s="88"/>
      <c r="J74" s="27">
        <f t="shared" si="3"/>
        <v>6180</v>
      </c>
      <c r="K74" s="27">
        <f t="shared" si="3"/>
        <v>23440</v>
      </c>
      <c r="L74" s="27">
        <f t="shared" si="3"/>
        <v>6180</v>
      </c>
      <c r="M74" s="27">
        <f t="shared" si="3"/>
        <v>29620</v>
      </c>
      <c r="N74" s="27">
        <f t="shared" si="3"/>
        <v>355440</v>
      </c>
      <c r="O74" s="27">
        <f t="shared" si="3"/>
        <v>7200</v>
      </c>
      <c r="P74" s="27">
        <f t="shared" si="3"/>
        <v>362640</v>
      </c>
      <c r="Q74" s="27">
        <f t="shared" si="3"/>
        <v>493191</v>
      </c>
      <c r="R74" s="27">
        <f t="shared" si="3"/>
        <v>30</v>
      </c>
      <c r="S74" s="27">
        <f t="shared" si="3"/>
        <v>63060</v>
      </c>
      <c r="T74" s="27">
        <f t="shared" si="3"/>
        <v>0</v>
      </c>
      <c r="U74" s="27">
        <f t="shared" si="3"/>
        <v>0</v>
      </c>
      <c r="V74" s="27">
        <f t="shared" si="3"/>
        <v>0</v>
      </c>
      <c r="W74" s="27">
        <f t="shared" si="3"/>
        <v>7200</v>
      </c>
      <c r="X74" s="27">
        <f t="shared" si="3"/>
        <v>0</v>
      </c>
      <c r="Y74" s="27">
        <v>0</v>
      </c>
      <c r="Z74" s="27">
        <f t="shared" ref="Z74:AD74" si="4">Z58+Z73</f>
        <v>926091</v>
      </c>
      <c r="AA74" s="27">
        <f t="shared" si="4"/>
        <v>10000</v>
      </c>
      <c r="AB74" s="27">
        <f t="shared" si="4"/>
        <v>0</v>
      </c>
      <c r="AC74" s="27">
        <f t="shared" si="4"/>
        <v>0</v>
      </c>
      <c r="AD74" s="27">
        <f t="shared" si="4"/>
        <v>1630669</v>
      </c>
    </row>
    <row r="75" spans="2:30" ht="33.75" customHeight="1" x14ac:dyDescent="0.2">
      <c r="B75" s="124" t="s">
        <v>42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</row>
    <row r="76" spans="2:30" ht="22.5" customHeight="1" x14ac:dyDescent="0.2">
      <c r="B76" s="74">
        <v>1</v>
      </c>
      <c r="C76" s="78" t="s">
        <v>35</v>
      </c>
      <c r="D76" s="78" t="s">
        <v>188</v>
      </c>
      <c r="E76" s="78" t="s">
        <v>191</v>
      </c>
      <c r="F76" s="78" t="s">
        <v>35</v>
      </c>
      <c r="G76" s="82" t="s">
        <v>182</v>
      </c>
      <c r="H76" s="126" t="s">
        <v>181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74">
        <v>0</v>
      </c>
      <c r="AA76" s="78">
        <v>0</v>
      </c>
      <c r="AB76" s="78">
        <v>0</v>
      </c>
      <c r="AC76" s="78">
        <v>0</v>
      </c>
      <c r="AD76" s="74">
        <f>(Z76+AA76+AB76+AC76)</f>
        <v>0</v>
      </c>
    </row>
    <row r="77" spans="2:30" ht="18.75" customHeight="1" x14ac:dyDescent="0.2">
      <c r="B77" s="74">
        <v>2</v>
      </c>
      <c r="C77" s="78"/>
      <c r="D77" s="78"/>
      <c r="E77" s="78"/>
      <c r="F77" s="78"/>
      <c r="G77" s="82"/>
      <c r="H77" s="126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74"/>
      <c r="AA77" s="78"/>
      <c r="AB77" s="78"/>
      <c r="AC77" s="78"/>
      <c r="AD77" s="74"/>
    </row>
    <row r="78" spans="2:30" ht="18.75" customHeight="1" x14ac:dyDescent="0.2">
      <c r="B78" s="74">
        <v>3</v>
      </c>
      <c r="C78" s="78"/>
      <c r="D78" s="78"/>
      <c r="E78" s="78"/>
      <c r="F78" s="78"/>
      <c r="G78" s="82"/>
      <c r="H78" s="126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74"/>
      <c r="AA78" s="78"/>
      <c r="AB78" s="78"/>
      <c r="AC78" s="78"/>
      <c r="AD78" s="74"/>
    </row>
    <row r="79" spans="2:30" ht="18.75" customHeight="1" x14ac:dyDescent="0.2">
      <c r="B79" s="74">
        <v>4</v>
      </c>
      <c r="C79" s="78"/>
      <c r="D79" s="78"/>
      <c r="E79" s="78"/>
      <c r="F79" s="78"/>
      <c r="G79" s="82"/>
      <c r="H79" s="126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74"/>
      <c r="AA79" s="78"/>
      <c r="AB79" s="78"/>
      <c r="AC79" s="78"/>
      <c r="AD79" s="74"/>
    </row>
    <row r="80" spans="2:30" ht="18.75" customHeight="1" x14ac:dyDescent="0.2">
      <c r="B80" s="74">
        <v>5</v>
      </c>
      <c r="C80" s="78"/>
      <c r="D80" s="78"/>
      <c r="E80" s="78"/>
      <c r="F80" s="78"/>
      <c r="G80" s="82"/>
      <c r="H80" s="126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74"/>
      <c r="AA80" s="78"/>
      <c r="AB80" s="78"/>
      <c r="AC80" s="78"/>
      <c r="AD80" s="74"/>
    </row>
    <row r="81" spans="2:30" ht="22.5" customHeight="1" x14ac:dyDescent="0.2">
      <c r="B81" s="25"/>
      <c r="C81" s="78"/>
      <c r="D81" s="78"/>
      <c r="E81" s="78"/>
      <c r="F81" s="78"/>
      <c r="G81" s="82"/>
      <c r="H81" s="126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74"/>
      <c r="AA81" s="78"/>
      <c r="AB81" s="78"/>
      <c r="AC81" s="78"/>
      <c r="AD81" s="74"/>
    </row>
    <row r="82" spans="2:30" ht="18" customHeight="1" x14ac:dyDescent="0.2">
      <c r="B82" s="25"/>
      <c r="C82" s="74"/>
      <c r="D82" s="74"/>
      <c r="E82" s="74"/>
      <c r="F82" s="74"/>
      <c r="G82" s="25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25"/>
      <c r="AA82" s="25"/>
      <c r="AB82" s="74"/>
      <c r="AC82" s="74"/>
      <c r="AD82" s="74"/>
    </row>
    <row r="83" spans="2:30" s="3" customFormat="1" ht="36.75" customHeight="1" x14ac:dyDescent="0.2">
      <c r="B83" s="129" t="s">
        <v>183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1"/>
      <c r="Z83" s="27">
        <f>SUM(Z76:Z82)</f>
        <v>0</v>
      </c>
      <c r="AA83" s="27">
        <f t="shared" ref="AA83:AD83" si="5">SUM(AA76:AA82)</f>
        <v>0</v>
      </c>
      <c r="AB83" s="27">
        <f t="shared" si="5"/>
        <v>0</v>
      </c>
      <c r="AC83" s="27">
        <f t="shared" si="5"/>
        <v>0</v>
      </c>
      <c r="AD83" s="27">
        <f t="shared" si="5"/>
        <v>0</v>
      </c>
    </row>
    <row r="84" spans="2:30" s="3" customFormat="1" ht="39" customHeight="1" x14ac:dyDescent="0.3">
      <c r="B84" s="137" t="s">
        <v>184</v>
      </c>
      <c r="C84" s="138"/>
      <c r="D84" s="138"/>
      <c r="E84" s="138"/>
      <c r="F84" s="138"/>
      <c r="G84" s="138"/>
      <c r="H84" s="27">
        <f>H74</f>
        <v>3</v>
      </c>
      <c r="I84" s="89"/>
      <c r="J84" s="27">
        <f>J74</f>
        <v>6180</v>
      </c>
      <c r="K84" s="27">
        <f t="shared" ref="K84:Y84" si="6">K74</f>
        <v>23440</v>
      </c>
      <c r="L84" s="27">
        <f t="shared" si="6"/>
        <v>6180</v>
      </c>
      <c r="M84" s="27">
        <f t="shared" si="6"/>
        <v>29620</v>
      </c>
      <c r="N84" s="27">
        <f t="shared" si="6"/>
        <v>355440</v>
      </c>
      <c r="O84" s="27">
        <f t="shared" si="6"/>
        <v>7200</v>
      </c>
      <c r="P84" s="27">
        <f t="shared" si="6"/>
        <v>362640</v>
      </c>
      <c r="Q84" s="27">
        <f t="shared" si="6"/>
        <v>493191</v>
      </c>
      <c r="R84" s="27">
        <f t="shared" si="6"/>
        <v>30</v>
      </c>
      <c r="S84" s="27">
        <f t="shared" si="6"/>
        <v>63060</v>
      </c>
      <c r="T84" s="27">
        <f t="shared" si="6"/>
        <v>0</v>
      </c>
      <c r="U84" s="27">
        <f t="shared" si="6"/>
        <v>0</v>
      </c>
      <c r="V84" s="27">
        <f t="shared" si="6"/>
        <v>0</v>
      </c>
      <c r="W84" s="27">
        <f t="shared" si="6"/>
        <v>7200</v>
      </c>
      <c r="X84" s="27">
        <f t="shared" si="6"/>
        <v>0</v>
      </c>
      <c r="Y84" s="27">
        <f t="shared" si="6"/>
        <v>0</v>
      </c>
      <c r="Z84" s="27">
        <f t="shared" ref="Z84:AD84" si="7">Z74+Z83</f>
        <v>926091</v>
      </c>
      <c r="AA84" s="27">
        <f t="shared" si="7"/>
        <v>10000</v>
      </c>
      <c r="AB84" s="27">
        <f t="shared" si="7"/>
        <v>0</v>
      </c>
      <c r="AC84" s="27">
        <f t="shared" si="7"/>
        <v>0</v>
      </c>
      <c r="AD84" s="27">
        <f t="shared" si="7"/>
        <v>1630669</v>
      </c>
    </row>
    <row r="85" spans="2:30" s="3" customFormat="1" ht="19.5" customHeight="1" x14ac:dyDescent="0.3">
      <c r="B85" s="50"/>
      <c r="C85" s="50"/>
      <c r="D85" s="50"/>
      <c r="E85" s="50"/>
      <c r="F85" s="50"/>
      <c r="G85" s="50"/>
      <c r="H85" s="50"/>
      <c r="I85" s="5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</sheetData>
  <mergeCells count="14">
    <mergeCell ref="H76:Y76"/>
    <mergeCell ref="E2:AC2"/>
    <mergeCell ref="B58:G58"/>
    <mergeCell ref="B73:G73"/>
    <mergeCell ref="B74:G74"/>
    <mergeCell ref="B75:AD75"/>
    <mergeCell ref="B83:Y83"/>
    <mergeCell ref="B84:G84"/>
    <mergeCell ref="H77:Y77"/>
    <mergeCell ref="H78:Y78"/>
    <mergeCell ref="H79:Y79"/>
    <mergeCell ref="H80:Y80"/>
    <mergeCell ref="H81:Y81"/>
    <mergeCell ref="H82:Y82"/>
  </mergeCells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27"/>
  <sheetViews>
    <sheetView showWhiteSpace="0" zoomScale="60" zoomScaleNormal="60" zoomScalePageLayoutView="75" workbookViewId="0">
      <pane ySplit="4" topLeftCell="A11" activePane="bottomLeft" state="frozen"/>
      <selection pane="bottomLeft" activeCell="J30" sqref="J30"/>
    </sheetView>
  </sheetViews>
  <sheetFormatPr defaultRowHeight="12.75" x14ac:dyDescent="0.2"/>
  <cols>
    <col min="1" max="1" width="1.28515625" style="1" customWidth="1"/>
    <col min="2" max="2" width="5.5703125" style="1" customWidth="1"/>
    <col min="3" max="4" width="8.7109375" style="1" customWidth="1"/>
    <col min="5" max="5" width="11.42578125" style="1" customWidth="1"/>
    <col min="6" max="6" width="11.28515625" style="4" customWidth="1"/>
    <col min="7" max="7" width="9.7109375" style="1" customWidth="1"/>
    <col min="8" max="8" width="7.140625" style="1" customWidth="1"/>
    <col min="9" max="9" width="12.85546875" style="1" customWidth="1"/>
    <col min="10" max="10" width="7.140625" style="1" customWidth="1"/>
    <col min="11" max="11" width="11" style="1" customWidth="1"/>
    <col min="12" max="12" width="7.140625" style="1" customWidth="1"/>
    <col min="13" max="13" width="9.7109375" style="1" customWidth="1"/>
    <col min="14" max="14" width="10.42578125" style="1" customWidth="1"/>
    <col min="15" max="15" width="11.140625" style="1" customWidth="1"/>
    <col min="16" max="16" width="11.7109375" style="1" customWidth="1"/>
    <col min="17" max="17" width="10.140625" style="3" customWidth="1"/>
    <col min="18" max="18" width="11.7109375" style="3" customWidth="1"/>
    <col min="19" max="19" width="9" style="1" customWidth="1"/>
    <col min="20" max="20" width="5.5703125" style="1" customWidth="1"/>
    <col min="21" max="21" width="6.5703125" style="1" customWidth="1"/>
    <col min="22" max="22" width="10.5703125" style="1" customWidth="1"/>
    <col min="23" max="23" width="7.7109375" style="1" customWidth="1"/>
    <col min="24" max="24" width="10" style="1" customWidth="1"/>
    <col min="25" max="25" width="6.28515625" style="1" customWidth="1"/>
    <col min="26" max="26" width="9.7109375" style="1" customWidth="1"/>
    <col min="27" max="27" width="22.85546875" style="1" customWidth="1"/>
    <col min="28" max="28" width="13.5703125" style="1" customWidth="1"/>
    <col min="29" max="29" width="11.85546875" style="1" customWidth="1"/>
    <col min="30" max="30" width="11.7109375" style="1" customWidth="1"/>
    <col min="31" max="31" width="1.28515625" style="1" customWidth="1"/>
    <col min="32" max="32" width="2.85546875" customWidth="1"/>
    <col min="33" max="16384" width="9.140625" style="1"/>
  </cols>
  <sheetData>
    <row r="1" spans="2:32" ht="21.75" customHeight="1" x14ac:dyDescent="0.2"/>
    <row r="2" spans="2:32" s="3" customFormat="1" ht="42.75" customHeight="1" x14ac:dyDescent="0.2">
      <c r="C2" s="90"/>
      <c r="D2" s="90"/>
      <c r="E2" s="142" t="s">
        <v>205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90"/>
      <c r="AC2" s="90"/>
    </row>
    <row r="3" spans="2:32" s="4" customFormat="1" ht="52.5" customHeight="1" x14ac:dyDescent="0.2">
      <c r="B3" s="110" t="s">
        <v>25</v>
      </c>
      <c r="C3" s="49" t="s">
        <v>90</v>
      </c>
      <c r="D3" s="49" t="s">
        <v>31</v>
      </c>
      <c r="E3" s="49" t="s">
        <v>62</v>
      </c>
      <c r="F3" s="49" t="s">
        <v>5</v>
      </c>
      <c r="G3" s="49" t="s">
        <v>27</v>
      </c>
      <c r="H3" s="49" t="s">
        <v>36</v>
      </c>
      <c r="I3" s="49" t="s">
        <v>6</v>
      </c>
      <c r="J3" s="49" t="s">
        <v>7</v>
      </c>
      <c r="K3" s="49" t="s">
        <v>65</v>
      </c>
      <c r="L3" s="49" t="s">
        <v>7</v>
      </c>
      <c r="M3" s="110" t="s">
        <v>37</v>
      </c>
      <c r="N3" s="110" t="s">
        <v>66</v>
      </c>
      <c r="O3" s="110" t="s">
        <v>194</v>
      </c>
      <c r="P3" s="110" t="s">
        <v>67</v>
      </c>
      <c r="Q3" s="110" t="s">
        <v>64</v>
      </c>
      <c r="R3" s="49" t="s">
        <v>176</v>
      </c>
      <c r="S3" s="110" t="s">
        <v>174</v>
      </c>
      <c r="T3" s="66" t="s">
        <v>9</v>
      </c>
      <c r="U3" s="66" t="s">
        <v>1</v>
      </c>
      <c r="V3" s="49" t="s">
        <v>39</v>
      </c>
      <c r="W3" s="66" t="s">
        <v>8</v>
      </c>
      <c r="X3" s="49" t="s">
        <v>53</v>
      </c>
      <c r="Y3" s="66" t="s">
        <v>10</v>
      </c>
      <c r="Z3" s="66" t="s">
        <v>0</v>
      </c>
      <c r="AA3" s="110" t="s">
        <v>189</v>
      </c>
      <c r="AB3" s="110" t="s">
        <v>57</v>
      </c>
      <c r="AC3" s="39" t="s">
        <v>200</v>
      </c>
      <c r="AD3" s="16"/>
    </row>
    <row r="4" spans="2:32" s="4" customFormat="1" ht="26.25" customHeight="1" x14ac:dyDescent="0.2">
      <c r="B4" s="110">
        <v>1</v>
      </c>
      <c r="C4" s="46">
        <v>2</v>
      </c>
      <c r="D4" s="110">
        <v>3</v>
      </c>
      <c r="E4" s="110">
        <v>4</v>
      </c>
      <c r="F4" s="46">
        <v>5</v>
      </c>
      <c r="G4" s="46">
        <v>6</v>
      </c>
      <c r="H4" s="110">
        <v>7</v>
      </c>
      <c r="I4" s="110">
        <v>8</v>
      </c>
      <c r="J4" s="46">
        <v>9</v>
      </c>
      <c r="K4" s="46">
        <v>10</v>
      </c>
      <c r="L4" s="110">
        <v>11</v>
      </c>
      <c r="M4" s="110" t="s">
        <v>192</v>
      </c>
      <c r="N4" s="46" t="s">
        <v>193</v>
      </c>
      <c r="O4" s="46" t="s">
        <v>195</v>
      </c>
      <c r="P4" s="110" t="s">
        <v>196</v>
      </c>
      <c r="Q4" s="110">
        <v>16</v>
      </c>
      <c r="R4" s="46">
        <v>17</v>
      </c>
      <c r="S4" s="46">
        <v>18</v>
      </c>
      <c r="T4" s="110">
        <v>19</v>
      </c>
      <c r="U4" s="110">
        <v>20</v>
      </c>
      <c r="V4" s="46">
        <v>21</v>
      </c>
      <c r="W4" s="110">
        <v>22</v>
      </c>
      <c r="X4" s="46">
        <v>23</v>
      </c>
      <c r="Y4" s="110">
        <v>24</v>
      </c>
      <c r="Z4" s="46" t="s">
        <v>197</v>
      </c>
      <c r="AA4" s="110">
        <v>26</v>
      </c>
      <c r="AB4" s="110" t="s">
        <v>199</v>
      </c>
      <c r="AC4" s="46" t="s">
        <v>201</v>
      </c>
      <c r="AD4" s="86"/>
    </row>
    <row r="5" spans="2:32" s="33" customFormat="1" ht="22.5" customHeight="1" x14ac:dyDescent="0.2">
      <c r="B5" s="85">
        <v>1</v>
      </c>
      <c r="C5" s="78" t="s">
        <v>35</v>
      </c>
      <c r="D5" s="78" t="s">
        <v>188</v>
      </c>
      <c r="E5" s="78" t="s">
        <v>191</v>
      </c>
      <c r="F5" s="77" t="s">
        <v>35</v>
      </c>
      <c r="G5" s="78" t="s">
        <v>178</v>
      </c>
      <c r="H5" s="78">
        <v>2</v>
      </c>
      <c r="I5" s="78" t="s">
        <v>187</v>
      </c>
      <c r="J5" s="78">
        <v>4280</v>
      </c>
      <c r="K5" s="84">
        <v>16710</v>
      </c>
      <c r="L5" s="78">
        <v>4280</v>
      </c>
      <c r="M5" s="74">
        <f>K5+L5</f>
        <v>20990</v>
      </c>
      <c r="N5" s="74">
        <f>M5*12</f>
        <v>251880</v>
      </c>
      <c r="O5" s="26">
        <f>ROUNDUP((ROUND(((M5*3)/100),0)),-1)*8</f>
        <v>5040</v>
      </c>
      <c r="P5" s="74">
        <f>N5+O5</f>
        <v>256920</v>
      </c>
      <c r="Q5" s="74">
        <f>ROUND(((P5)*136%),0)</f>
        <v>349411</v>
      </c>
      <c r="R5" s="79">
        <v>10</v>
      </c>
      <c r="S5" s="74">
        <f>ROUND(((P5)*R5%),0)</f>
        <v>25692</v>
      </c>
      <c r="T5" s="78">
        <v>0</v>
      </c>
      <c r="U5" s="78">
        <v>0</v>
      </c>
      <c r="V5" s="78">
        <v>0</v>
      </c>
      <c r="W5" s="78">
        <v>3600</v>
      </c>
      <c r="X5" s="78">
        <v>0</v>
      </c>
      <c r="Y5" s="78">
        <v>0</v>
      </c>
      <c r="Z5" s="74">
        <f>P5+Q5+S5+T5+U5+V5+W5+X5+Y5</f>
        <v>635623</v>
      </c>
      <c r="AA5" s="78">
        <v>5000</v>
      </c>
      <c r="AB5" s="91">
        <f>ROUND(((P5+Q5)*10%),0)</f>
        <v>60633</v>
      </c>
      <c r="AC5" s="74">
        <f>(Z5+AA5+AB5)*H5</f>
        <v>1402512</v>
      </c>
      <c r="AD5" s="35"/>
      <c r="AF5" s="10"/>
    </row>
    <row r="6" spans="2:32" s="33" customFormat="1" ht="22.5" customHeight="1" x14ac:dyDescent="0.2">
      <c r="B6" s="85">
        <v>2</v>
      </c>
      <c r="C6" s="78"/>
      <c r="D6" s="78"/>
      <c r="E6" s="78"/>
      <c r="F6" s="77"/>
      <c r="G6" s="78"/>
      <c r="H6" s="78"/>
      <c r="I6" s="78"/>
      <c r="J6" s="78"/>
      <c r="K6" s="84"/>
      <c r="L6" s="78"/>
      <c r="M6" s="74"/>
      <c r="N6" s="74"/>
      <c r="O6" s="26"/>
      <c r="P6" s="74"/>
      <c r="Q6" s="74"/>
      <c r="R6" s="78"/>
      <c r="S6" s="74"/>
      <c r="T6" s="78"/>
      <c r="U6" s="78"/>
      <c r="V6" s="78"/>
      <c r="W6" s="78"/>
      <c r="X6" s="78"/>
      <c r="Y6" s="78"/>
      <c r="Z6" s="74"/>
      <c r="AA6" s="78"/>
      <c r="AB6" s="91"/>
      <c r="AC6" s="74"/>
      <c r="AD6" s="35"/>
      <c r="AF6" s="10"/>
    </row>
    <row r="7" spans="2:32" s="33" customFormat="1" ht="22.5" customHeight="1" x14ac:dyDescent="0.2">
      <c r="B7" s="85">
        <v>3</v>
      </c>
      <c r="C7" s="78"/>
      <c r="D7" s="78"/>
      <c r="E7" s="78"/>
      <c r="F7" s="77"/>
      <c r="G7" s="78"/>
      <c r="H7" s="78"/>
      <c r="I7" s="78"/>
      <c r="J7" s="78"/>
      <c r="K7" s="84"/>
      <c r="L7" s="78"/>
      <c r="M7" s="74"/>
      <c r="N7" s="74"/>
      <c r="O7" s="26"/>
      <c r="P7" s="74"/>
      <c r="Q7" s="74"/>
      <c r="R7" s="78"/>
      <c r="S7" s="74"/>
      <c r="T7" s="78"/>
      <c r="U7" s="78"/>
      <c r="V7" s="78"/>
      <c r="W7" s="78"/>
      <c r="X7" s="78"/>
      <c r="Y7" s="78"/>
      <c r="Z7" s="74"/>
      <c r="AA7" s="78"/>
      <c r="AB7" s="91"/>
      <c r="AC7" s="74"/>
      <c r="AD7" s="35"/>
      <c r="AF7" s="10"/>
    </row>
    <row r="8" spans="2:32" s="33" customFormat="1" ht="22.5" customHeight="1" x14ac:dyDescent="0.2">
      <c r="B8" s="85">
        <v>4</v>
      </c>
      <c r="C8" s="78"/>
      <c r="D8" s="78"/>
      <c r="E8" s="78"/>
      <c r="F8" s="77"/>
      <c r="G8" s="78"/>
      <c r="H8" s="78"/>
      <c r="I8" s="78"/>
      <c r="J8" s="78"/>
      <c r="K8" s="84"/>
      <c r="L8" s="78"/>
      <c r="M8" s="74"/>
      <c r="N8" s="74"/>
      <c r="O8" s="26"/>
      <c r="P8" s="74"/>
      <c r="Q8" s="74"/>
      <c r="R8" s="78"/>
      <c r="S8" s="74"/>
      <c r="T8" s="78"/>
      <c r="U8" s="78"/>
      <c r="V8" s="78"/>
      <c r="W8" s="78"/>
      <c r="X8" s="78"/>
      <c r="Y8" s="78"/>
      <c r="Z8" s="74"/>
      <c r="AA8" s="78"/>
      <c r="AB8" s="91"/>
      <c r="AC8" s="74"/>
      <c r="AD8" s="35"/>
      <c r="AF8" s="10"/>
    </row>
    <row r="9" spans="2:32" s="33" customFormat="1" ht="22.5" customHeight="1" x14ac:dyDescent="0.2">
      <c r="B9" s="85">
        <v>5</v>
      </c>
      <c r="C9" s="78"/>
      <c r="D9" s="78"/>
      <c r="E9" s="78"/>
      <c r="F9" s="77"/>
      <c r="G9" s="78"/>
      <c r="H9" s="78"/>
      <c r="I9" s="78"/>
      <c r="J9" s="78"/>
      <c r="K9" s="84"/>
      <c r="L9" s="78"/>
      <c r="M9" s="74"/>
      <c r="N9" s="74"/>
      <c r="O9" s="26"/>
      <c r="P9" s="74"/>
      <c r="Q9" s="74"/>
      <c r="R9" s="78"/>
      <c r="S9" s="74"/>
      <c r="T9" s="78"/>
      <c r="U9" s="78"/>
      <c r="V9" s="78"/>
      <c r="W9" s="78"/>
      <c r="X9" s="78"/>
      <c r="Y9" s="78"/>
      <c r="Z9" s="74"/>
      <c r="AA9" s="78"/>
      <c r="AB9" s="91"/>
      <c r="AC9" s="74"/>
      <c r="AD9" s="35"/>
      <c r="AF9" s="10"/>
    </row>
    <row r="10" spans="2:32" s="33" customFormat="1" ht="22.5" customHeight="1" x14ac:dyDescent="0.2">
      <c r="B10" s="85">
        <v>6</v>
      </c>
      <c r="C10" s="78"/>
      <c r="D10" s="78"/>
      <c r="E10" s="78"/>
      <c r="F10" s="77"/>
      <c r="G10" s="78"/>
      <c r="H10" s="78"/>
      <c r="I10" s="78"/>
      <c r="J10" s="78"/>
      <c r="K10" s="84"/>
      <c r="L10" s="78"/>
      <c r="M10" s="74"/>
      <c r="N10" s="74"/>
      <c r="O10" s="26"/>
      <c r="P10" s="74"/>
      <c r="Q10" s="74"/>
      <c r="R10" s="78"/>
      <c r="S10" s="74"/>
      <c r="T10" s="78"/>
      <c r="U10" s="78"/>
      <c r="V10" s="78"/>
      <c r="W10" s="78"/>
      <c r="X10" s="78"/>
      <c r="Y10" s="78"/>
      <c r="Z10" s="74"/>
      <c r="AA10" s="78"/>
      <c r="AB10" s="91"/>
      <c r="AC10" s="74"/>
      <c r="AD10" s="35"/>
      <c r="AF10" s="10"/>
    </row>
    <row r="11" spans="2:32" s="33" customFormat="1" ht="22.5" customHeight="1" x14ac:dyDescent="0.2">
      <c r="B11" s="85">
        <v>7</v>
      </c>
      <c r="C11" s="78"/>
      <c r="D11" s="78"/>
      <c r="E11" s="78"/>
      <c r="F11" s="77"/>
      <c r="G11" s="78"/>
      <c r="H11" s="78"/>
      <c r="I11" s="78"/>
      <c r="J11" s="78"/>
      <c r="K11" s="84"/>
      <c r="L11" s="78"/>
      <c r="M11" s="74"/>
      <c r="N11" s="74"/>
      <c r="O11" s="26"/>
      <c r="P11" s="74"/>
      <c r="Q11" s="74"/>
      <c r="R11" s="78"/>
      <c r="S11" s="74"/>
      <c r="T11" s="78"/>
      <c r="U11" s="78"/>
      <c r="V11" s="78"/>
      <c r="W11" s="78"/>
      <c r="X11" s="78"/>
      <c r="Y11" s="78"/>
      <c r="Z11" s="74"/>
      <c r="AA11" s="78"/>
      <c r="AB11" s="91"/>
      <c r="AC11" s="74"/>
      <c r="AD11" s="35"/>
      <c r="AF11" s="10"/>
    </row>
    <row r="12" spans="2:32" s="33" customFormat="1" ht="22.5" customHeight="1" x14ac:dyDescent="0.2">
      <c r="B12" s="85">
        <v>8</v>
      </c>
      <c r="C12" s="78"/>
      <c r="D12" s="78"/>
      <c r="E12" s="78"/>
      <c r="F12" s="77"/>
      <c r="G12" s="78"/>
      <c r="H12" s="78"/>
      <c r="I12" s="78"/>
      <c r="J12" s="78"/>
      <c r="K12" s="84"/>
      <c r="L12" s="78"/>
      <c r="M12" s="74"/>
      <c r="N12" s="74"/>
      <c r="O12" s="26"/>
      <c r="P12" s="74"/>
      <c r="Q12" s="74"/>
      <c r="R12" s="78"/>
      <c r="S12" s="74"/>
      <c r="T12" s="78"/>
      <c r="U12" s="78"/>
      <c r="V12" s="78"/>
      <c r="W12" s="78"/>
      <c r="X12" s="78"/>
      <c r="Y12" s="78"/>
      <c r="Z12" s="74"/>
      <c r="AA12" s="78"/>
      <c r="AB12" s="91"/>
      <c r="AC12" s="74"/>
      <c r="AD12" s="35"/>
      <c r="AF12" s="10"/>
    </row>
    <row r="13" spans="2:32" s="33" customFormat="1" ht="22.5" customHeight="1" x14ac:dyDescent="0.2">
      <c r="B13" s="85">
        <v>9</v>
      </c>
      <c r="C13" s="78"/>
      <c r="D13" s="78"/>
      <c r="E13" s="78"/>
      <c r="F13" s="77"/>
      <c r="G13" s="78"/>
      <c r="H13" s="78"/>
      <c r="I13" s="78"/>
      <c r="J13" s="78"/>
      <c r="K13" s="84"/>
      <c r="L13" s="78"/>
      <c r="M13" s="74"/>
      <c r="N13" s="74"/>
      <c r="O13" s="26"/>
      <c r="P13" s="74"/>
      <c r="Q13" s="74"/>
      <c r="R13" s="78"/>
      <c r="S13" s="74"/>
      <c r="T13" s="78"/>
      <c r="U13" s="78"/>
      <c r="V13" s="78"/>
      <c r="W13" s="78"/>
      <c r="X13" s="78"/>
      <c r="Y13" s="78"/>
      <c r="Z13" s="74"/>
      <c r="AA13" s="78"/>
      <c r="AB13" s="91"/>
      <c r="AC13" s="74"/>
      <c r="AD13" s="35"/>
      <c r="AF13" s="10"/>
    </row>
    <row r="14" spans="2:32" s="33" customFormat="1" ht="22.5" customHeight="1" x14ac:dyDescent="0.2">
      <c r="B14" s="85">
        <v>10</v>
      </c>
      <c r="C14" s="78"/>
      <c r="D14" s="78"/>
      <c r="E14" s="78"/>
      <c r="F14" s="77"/>
      <c r="G14" s="78"/>
      <c r="H14" s="78"/>
      <c r="I14" s="78"/>
      <c r="J14" s="78"/>
      <c r="K14" s="84"/>
      <c r="L14" s="78"/>
      <c r="M14" s="74"/>
      <c r="N14" s="74"/>
      <c r="O14" s="26"/>
      <c r="P14" s="74"/>
      <c r="Q14" s="74"/>
      <c r="R14" s="78"/>
      <c r="S14" s="74"/>
      <c r="T14" s="78"/>
      <c r="U14" s="78"/>
      <c r="V14" s="78"/>
      <c r="W14" s="78"/>
      <c r="X14" s="78"/>
      <c r="Y14" s="78"/>
      <c r="Z14" s="74"/>
      <c r="AA14" s="78"/>
      <c r="AB14" s="91"/>
      <c r="AC14" s="74"/>
      <c r="AD14" s="35"/>
      <c r="AF14" s="10"/>
    </row>
    <row r="15" spans="2:32" s="33" customFormat="1" ht="22.5" customHeight="1" x14ac:dyDescent="0.2">
      <c r="B15" s="85">
        <v>11</v>
      </c>
      <c r="C15" s="78"/>
      <c r="D15" s="78"/>
      <c r="E15" s="78"/>
      <c r="F15" s="77"/>
      <c r="G15" s="78"/>
      <c r="H15" s="78"/>
      <c r="I15" s="78"/>
      <c r="J15" s="78"/>
      <c r="K15" s="84"/>
      <c r="L15" s="78"/>
      <c r="M15" s="74"/>
      <c r="N15" s="74"/>
      <c r="O15" s="26"/>
      <c r="P15" s="74"/>
      <c r="Q15" s="74"/>
      <c r="R15" s="78"/>
      <c r="S15" s="74"/>
      <c r="T15" s="78"/>
      <c r="U15" s="78"/>
      <c r="V15" s="78"/>
      <c r="W15" s="78"/>
      <c r="X15" s="78"/>
      <c r="Y15" s="78"/>
      <c r="Z15" s="74"/>
      <c r="AA15" s="78"/>
      <c r="AB15" s="91"/>
      <c r="AC15" s="74"/>
      <c r="AD15" s="35"/>
      <c r="AF15" s="10"/>
    </row>
    <row r="16" spans="2:32" s="33" customFormat="1" ht="22.5" customHeight="1" x14ac:dyDescent="0.2">
      <c r="B16" s="85">
        <v>12</v>
      </c>
      <c r="C16" s="78"/>
      <c r="D16" s="78"/>
      <c r="E16" s="78"/>
      <c r="F16" s="77"/>
      <c r="G16" s="78"/>
      <c r="H16" s="78"/>
      <c r="I16" s="78"/>
      <c r="J16" s="78"/>
      <c r="K16" s="84"/>
      <c r="L16" s="78"/>
      <c r="M16" s="74"/>
      <c r="N16" s="74"/>
      <c r="O16" s="26"/>
      <c r="P16" s="74"/>
      <c r="Q16" s="74"/>
      <c r="R16" s="78"/>
      <c r="S16" s="74"/>
      <c r="T16" s="78"/>
      <c r="U16" s="78"/>
      <c r="V16" s="78"/>
      <c r="W16" s="78"/>
      <c r="X16" s="78"/>
      <c r="Y16" s="78"/>
      <c r="Z16" s="74"/>
      <c r="AA16" s="78"/>
      <c r="AB16" s="91"/>
      <c r="AC16" s="74"/>
      <c r="AD16" s="35"/>
      <c r="AF16" s="10"/>
    </row>
    <row r="17" spans="2:32" s="33" customFormat="1" ht="22.5" customHeight="1" x14ac:dyDescent="0.2">
      <c r="B17" s="85">
        <v>13</v>
      </c>
      <c r="C17" s="78"/>
      <c r="D17" s="78"/>
      <c r="E17" s="78"/>
      <c r="F17" s="77"/>
      <c r="G17" s="78"/>
      <c r="H17" s="78"/>
      <c r="I17" s="78"/>
      <c r="J17" s="78"/>
      <c r="K17" s="84"/>
      <c r="L17" s="78"/>
      <c r="M17" s="74"/>
      <c r="N17" s="74"/>
      <c r="O17" s="26"/>
      <c r="P17" s="74"/>
      <c r="Q17" s="74"/>
      <c r="R17" s="78"/>
      <c r="S17" s="74"/>
      <c r="T17" s="78"/>
      <c r="U17" s="78"/>
      <c r="V17" s="78"/>
      <c r="W17" s="78"/>
      <c r="X17" s="78"/>
      <c r="Y17" s="78"/>
      <c r="Z17" s="74"/>
      <c r="AA17" s="78"/>
      <c r="AB17" s="91"/>
      <c r="AC17" s="74"/>
      <c r="AD17" s="35"/>
      <c r="AF17" s="10"/>
    </row>
    <row r="18" spans="2:32" s="33" customFormat="1" ht="22.5" customHeight="1" x14ac:dyDescent="0.2">
      <c r="B18" s="85">
        <v>14</v>
      </c>
      <c r="C18" s="78"/>
      <c r="D18" s="78"/>
      <c r="E18" s="78"/>
      <c r="F18" s="77"/>
      <c r="G18" s="78"/>
      <c r="H18" s="78"/>
      <c r="I18" s="78"/>
      <c r="J18" s="78"/>
      <c r="K18" s="84"/>
      <c r="L18" s="78"/>
      <c r="M18" s="74"/>
      <c r="N18" s="74"/>
      <c r="O18" s="26"/>
      <c r="P18" s="74"/>
      <c r="Q18" s="74"/>
      <c r="R18" s="78"/>
      <c r="S18" s="74"/>
      <c r="T18" s="78"/>
      <c r="U18" s="78"/>
      <c r="V18" s="78"/>
      <c r="W18" s="78"/>
      <c r="X18" s="78"/>
      <c r="Y18" s="78"/>
      <c r="Z18" s="74"/>
      <c r="AA18" s="78"/>
      <c r="AB18" s="91"/>
      <c r="AC18" s="74"/>
      <c r="AD18" s="35"/>
      <c r="AF18" s="10"/>
    </row>
    <row r="19" spans="2:32" s="33" customFormat="1" ht="22.5" customHeight="1" x14ac:dyDescent="0.2">
      <c r="B19" s="85">
        <v>15</v>
      </c>
      <c r="C19" s="78"/>
      <c r="D19" s="78"/>
      <c r="E19" s="78"/>
      <c r="F19" s="77"/>
      <c r="G19" s="78"/>
      <c r="H19" s="78"/>
      <c r="I19" s="78"/>
      <c r="J19" s="78"/>
      <c r="K19" s="84"/>
      <c r="L19" s="78"/>
      <c r="M19" s="74"/>
      <c r="N19" s="74"/>
      <c r="O19" s="26"/>
      <c r="P19" s="74"/>
      <c r="Q19" s="74"/>
      <c r="R19" s="78"/>
      <c r="S19" s="74"/>
      <c r="T19" s="78"/>
      <c r="U19" s="78"/>
      <c r="V19" s="78"/>
      <c r="W19" s="78"/>
      <c r="X19" s="78"/>
      <c r="Y19" s="78"/>
      <c r="Z19" s="74"/>
      <c r="AA19" s="78"/>
      <c r="AB19" s="91"/>
      <c r="AC19" s="74"/>
      <c r="AD19" s="35"/>
      <c r="AF19" s="10"/>
    </row>
    <row r="20" spans="2:32" s="33" customFormat="1" ht="22.5" customHeight="1" x14ac:dyDescent="0.2">
      <c r="B20" s="85">
        <v>16</v>
      </c>
      <c r="C20" s="78"/>
      <c r="D20" s="78"/>
      <c r="E20" s="78"/>
      <c r="F20" s="77"/>
      <c r="G20" s="78"/>
      <c r="H20" s="78"/>
      <c r="I20" s="78"/>
      <c r="J20" s="78"/>
      <c r="K20" s="84"/>
      <c r="L20" s="78"/>
      <c r="M20" s="74"/>
      <c r="N20" s="74"/>
      <c r="O20" s="26"/>
      <c r="P20" s="74"/>
      <c r="Q20" s="74"/>
      <c r="R20" s="78"/>
      <c r="S20" s="74"/>
      <c r="T20" s="78"/>
      <c r="U20" s="78"/>
      <c r="V20" s="78"/>
      <c r="W20" s="78"/>
      <c r="X20" s="78"/>
      <c r="Y20" s="78"/>
      <c r="Z20" s="74"/>
      <c r="AA20" s="78"/>
      <c r="AB20" s="91"/>
      <c r="AC20" s="74"/>
      <c r="AD20" s="35"/>
      <c r="AF20" s="10"/>
    </row>
    <row r="21" spans="2:32" s="33" customFormat="1" ht="22.5" customHeight="1" x14ac:dyDescent="0.2">
      <c r="B21" s="85">
        <v>17</v>
      </c>
      <c r="C21" s="78"/>
      <c r="D21" s="78"/>
      <c r="E21" s="78"/>
      <c r="F21" s="77"/>
      <c r="G21" s="78"/>
      <c r="H21" s="78"/>
      <c r="I21" s="78"/>
      <c r="J21" s="78"/>
      <c r="K21" s="84"/>
      <c r="L21" s="78"/>
      <c r="M21" s="74"/>
      <c r="N21" s="74"/>
      <c r="O21" s="26"/>
      <c r="P21" s="74"/>
      <c r="Q21" s="74"/>
      <c r="R21" s="78"/>
      <c r="S21" s="74"/>
      <c r="T21" s="78"/>
      <c r="U21" s="78"/>
      <c r="V21" s="78"/>
      <c r="W21" s="78"/>
      <c r="X21" s="78"/>
      <c r="Y21" s="78"/>
      <c r="Z21" s="74"/>
      <c r="AA21" s="78"/>
      <c r="AB21" s="91"/>
      <c r="AC21" s="74"/>
      <c r="AD21" s="35"/>
      <c r="AF21" s="10"/>
    </row>
    <row r="22" spans="2:32" s="33" customFormat="1" ht="22.5" customHeight="1" x14ac:dyDescent="0.2">
      <c r="B22" s="85">
        <v>18</v>
      </c>
      <c r="C22" s="78"/>
      <c r="D22" s="78"/>
      <c r="E22" s="78"/>
      <c r="F22" s="77"/>
      <c r="G22" s="78"/>
      <c r="H22" s="78"/>
      <c r="I22" s="78"/>
      <c r="J22" s="78"/>
      <c r="K22" s="84"/>
      <c r="L22" s="78"/>
      <c r="M22" s="74"/>
      <c r="N22" s="74"/>
      <c r="O22" s="26"/>
      <c r="P22" s="74"/>
      <c r="Q22" s="74"/>
      <c r="R22" s="78"/>
      <c r="S22" s="74"/>
      <c r="T22" s="78"/>
      <c r="U22" s="78"/>
      <c r="V22" s="78"/>
      <c r="W22" s="78"/>
      <c r="X22" s="78"/>
      <c r="Y22" s="78"/>
      <c r="Z22" s="74"/>
      <c r="AA22" s="78"/>
      <c r="AB22" s="91"/>
      <c r="AC22" s="74"/>
      <c r="AD22" s="35"/>
      <c r="AF22" s="10"/>
    </row>
    <row r="23" spans="2:32" s="33" customFormat="1" ht="22.5" customHeight="1" x14ac:dyDescent="0.2">
      <c r="B23" s="85">
        <v>19</v>
      </c>
      <c r="C23" s="78"/>
      <c r="D23" s="78"/>
      <c r="E23" s="78"/>
      <c r="F23" s="77"/>
      <c r="G23" s="78"/>
      <c r="H23" s="78"/>
      <c r="I23" s="78"/>
      <c r="J23" s="78"/>
      <c r="K23" s="84"/>
      <c r="L23" s="78"/>
      <c r="M23" s="74"/>
      <c r="N23" s="74"/>
      <c r="O23" s="26"/>
      <c r="P23" s="74"/>
      <c r="Q23" s="74"/>
      <c r="R23" s="78"/>
      <c r="S23" s="74"/>
      <c r="T23" s="78"/>
      <c r="U23" s="78"/>
      <c r="V23" s="78"/>
      <c r="W23" s="78"/>
      <c r="X23" s="78"/>
      <c r="Y23" s="78"/>
      <c r="Z23" s="74"/>
      <c r="AA23" s="78"/>
      <c r="AB23" s="91"/>
      <c r="AC23" s="74"/>
      <c r="AD23" s="35"/>
      <c r="AF23" s="10"/>
    </row>
    <row r="24" spans="2:32" s="33" customFormat="1" ht="22.5" customHeight="1" x14ac:dyDescent="0.2">
      <c r="B24" s="85">
        <v>20</v>
      </c>
      <c r="C24" s="78"/>
      <c r="D24" s="78"/>
      <c r="E24" s="78"/>
      <c r="F24" s="77"/>
      <c r="G24" s="78"/>
      <c r="H24" s="78"/>
      <c r="I24" s="78"/>
      <c r="J24" s="78"/>
      <c r="K24" s="84"/>
      <c r="L24" s="78"/>
      <c r="M24" s="74"/>
      <c r="N24" s="74"/>
      <c r="O24" s="26"/>
      <c r="P24" s="74"/>
      <c r="Q24" s="74"/>
      <c r="R24" s="78"/>
      <c r="S24" s="74"/>
      <c r="T24" s="78"/>
      <c r="U24" s="78"/>
      <c r="V24" s="78"/>
      <c r="W24" s="78"/>
      <c r="X24" s="78"/>
      <c r="Y24" s="78"/>
      <c r="Z24" s="74"/>
      <c r="AA24" s="78"/>
      <c r="AB24" s="91"/>
      <c r="AC24" s="74"/>
      <c r="AD24" s="35"/>
      <c r="AF24" s="10"/>
    </row>
    <row r="25" spans="2:32" s="33" customFormat="1" ht="22.5" customHeight="1" x14ac:dyDescent="0.2">
      <c r="B25" s="85"/>
      <c r="C25" s="78"/>
      <c r="D25" s="78"/>
      <c r="E25" s="78"/>
      <c r="F25" s="77"/>
      <c r="G25" s="78"/>
      <c r="H25" s="78"/>
      <c r="I25" s="78"/>
      <c r="J25" s="78"/>
      <c r="K25" s="84"/>
      <c r="L25" s="78"/>
      <c r="M25" s="74"/>
      <c r="N25" s="74"/>
      <c r="O25" s="26"/>
      <c r="P25" s="74"/>
      <c r="Q25" s="74"/>
      <c r="R25" s="78"/>
      <c r="S25" s="74"/>
      <c r="T25" s="78"/>
      <c r="U25" s="78"/>
      <c r="V25" s="78"/>
      <c r="W25" s="78"/>
      <c r="X25" s="78"/>
      <c r="Y25" s="78"/>
      <c r="Z25" s="74"/>
      <c r="AA25" s="78"/>
      <c r="AB25" s="91"/>
      <c r="AC25" s="74"/>
      <c r="AD25" s="35"/>
      <c r="AF25" s="10"/>
    </row>
    <row r="26" spans="2:32" s="33" customFormat="1" ht="21" customHeight="1" x14ac:dyDescent="0.2">
      <c r="B26" s="85"/>
      <c r="C26" s="85"/>
      <c r="D26" s="85"/>
      <c r="E26" s="63"/>
      <c r="F26" s="110"/>
      <c r="G26" s="46"/>
      <c r="H26" s="46"/>
      <c r="I26" s="46"/>
      <c r="J26" s="46"/>
      <c r="K26" s="46"/>
      <c r="L26" s="46"/>
      <c r="M26" s="46"/>
      <c r="N26" s="46"/>
      <c r="O26" s="11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22"/>
      <c r="AC26" s="34"/>
      <c r="AD26" s="93"/>
      <c r="AF26" s="10"/>
    </row>
    <row r="27" spans="2:32" s="33" customFormat="1" ht="30" customHeight="1" x14ac:dyDescent="0.2">
      <c r="B27" s="139" t="s">
        <v>0</v>
      </c>
      <c r="C27" s="140"/>
      <c r="D27" s="140"/>
      <c r="E27" s="140"/>
      <c r="F27" s="140"/>
      <c r="G27" s="141"/>
      <c r="H27" s="110"/>
      <c r="I27" s="46"/>
      <c r="J27" s="63"/>
      <c r="K27" s="6">
        <f t="shared" ref="K27:L27" si="0">SUM(K5:K26)</f>
        <v>16710</v>
      </c>
      <c r="L27" s="6">
        <f t="shared" si="0"/>
        <v>4280</v>
      </c>
      <c r="M27" s="6">
        <f>SUM(M5:M26)</f>
        <v>20990</v>
      </c>
      <c r="N27" s="6">
        <f>SUM(N5:N26)</f>
        <v>251880</v>
      </c>
      <c r="O27" s="6">
        <f>SUM(Q5:Q26)</f>
        <v>349411</v>
      </c>
      <c r="P27" s="6">
        <f>SUM(P5:P26)</f>
        <v>256920</v>
      </c>
      <c r="Q27" s="6">
        <f>SUM(Q5:Q26)</f>
        <v>349411</v>
      </c>
      <c r="R27" s="6">
        <f t="shared" ref="R27:AA27" si="1">SUM(R5:R26)</f>
        <v>10</v>
      </c>
      <c r="S27" s="6">
        <f t="shared" si="1"/>
        <v>25692</v>
      </c>
      <c r="T27" s="6">
        <f t="shared" si="1"/>
        <v>0</v>
      </c>
      <c r="U27" s="6">
        <f t="shared" si="1"/>
        <v>0</v>
      </c>
      <c r="V27" s="6">
        <f t="shared" si="1"/>
        <v>0</v>
      </c>
      <c r="W27" s="6">
        <f t="shared" si="1"/>
        <v>3600</v>
      </c>
      <c r="X27" s="6">
        <f t="shared" si="1"/>
        <v>0</v>
      </c>
      <c r="Y27" s="6">
        <f t="shared" si="1"/>
        <v>0</v>
      </c>
      <c r="Z27" s="6">
        <f t="shared" si="1"/>
        <v>635623</v>
      </c>
      <c r="AA27" s="6">
        <f t="shared" si="1"/>
        <v>5000</v>
      </c>
      <c r="AB27" s="6">
        <f>SUM(AB5:AB26)</f>
        <v>60633</v>
      </c>
      <c r="AC27" s="6">
        <f>SUM(AC5:AC26)</f>
        <v>1402512</v>
      </c>
      <c r="AD27" s="35"/>
      <c r="AF27" s="10"/>
    </row>
  </sheetData>
  <mergeCells count="2">
    <mergeCell ref="B27:G27"/>
    <mergeCell ref="E2:AA2"/>
  </mergeCells>
  <printOptions horizontalCentered="1"/>
  <pageMargins left="0" right="0" top="0.23622047244094491" bottom="0.23622047244094491" header="0.23622047244094491" footer="0.23622047244094491"/>
  <pageSetup paperSize="9" scale="5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12"/>
  <sheetViews>
    <sheetView showWhiteSpace="0" zoomScalePageLayoutView="75" workbookViewId="0">
      <selection activeCell="D7" sqref="D7"/>
    </sheetView>
  </sheetViews>
  <sheetFormatPr defaultRowHeight="12.75" x14ac:dyDescent="0.2"/>
  <cols>
    <col min="1" max="1" width="4.85546875" style="1" customWidth="1"/>
    <col min="2" max="2" width="7.7109375" style="1" customWidth="1"/>
    <col min="3" max="3" width="11.85546875" style="1" customWidth="1"/>
    <col min="4" max="4" width="19.5703125" style="1" customWidth="1"/>
    <col min="5" max="5" width="23.7109375" style="4" customWidth="1"/>
    <col min="6" max="6" width="17.5703125" style="1" customWidth="1"/>
    <col min="7" max="7" width="13.85546875" style="1" customWidth="1"/>
    <col min="8" max="8" width="11.85546875" style="1" customWidth="1"/>
    <col min="9" max="9" width="15.140625" style="1" customWidth="1"/>
    <col min="10" max="10" width="14.140625" style="1" customWidth="1"/>
    <col min="11" max="11" width="4.7109375" style="1" customWidth="1"/>
    <col min="12" max="16384" width="9.140625" style="1"/>
  </cols>
  <sheetData>
    <row r="2" spans="2:10" ht="21.75" customHeight="1" x14ac:dyDescent="0.4">
      <c r="B2" s="143" t="s">
        <v>74</v>
      </c>
      <c r="C2" s="143"/>
      <c r="D2" s="143"/>
      <c r="E2" s="143"/>
      <c r="F2" s="143"/>
      <c r="G2" s="143"/>
      <c r="H2" s="143"/>
      <c r="I2" s="55" t="s">
        <v>109</v>
      </c>
      <c r="J2" s="54"/>
    </row>
    <row r="3" spans="2:10" s="4" customFormat="1" ht="27.75" customHeight="1" x14ac:dyDescent="0.2">
      <c r="B3" s="9" t="s">
        <v>4</v>
      </c>
      <c r="C3" s="60" t="s">
        <v>130</v>
      </c>
      <c r="D3" s="9" t="s">
        <v>31</v>
      </c>
      <c r="E3" s="9" t="s">
        <v>12</v>
      </c>
      <c r="F3" s="48" t="s">
        <v>110</v>
      </c>
      <c r="G3" s="9" t="s">
        <v>44</v>
      </c>
      <c r="H3" s="43" t="s">
        <v>54</v>
      </c>
      <c r="I3" s="43" t="s">
        <v>69</v>
      </c>
      <c r="J3" s="9" t="s">
        <v>55</v>
      </c>
    </row>
    <row r="4" spans="2:10" s="4" customFormat="1" ht="14.25" customHeight="1" x14ac:dyDescent="0.2">
      <c r="B4" s="68">
        <v>1</v>
      </c>
      <c r="C4" s="46">
        <v>2</v>
      </c>
      <c r="D4" s="68">
        <v>3</v>
      </c>
      <c r="E4" s="68">
        <v>4</v>
      </c>
      <c r="F4" s="46">
        <v>5</v>
      </c>
      <c r="G4" s="46">
        <v>6</v>
      </c>
      <c r="H4" s="68">
        <v>7</v>
      </c>
      <c r="I4" s="46">
        <v>8</v>
      </c>
      <c r="J4" s="68" t="s">
        <v>152</v>
      </c>
    </row>
    <row r="5" spans="2:10" s="4" customFormat="1" ht="18" customHeight="1" x14ac:dyDescent="0.2">
      <c r="B5" s="9">
        <v>1</v>
      </c>
      <c r="C5" s="60"/>
      <c r="D5" s="2"/>
      <c r="E5" s="13"/>
      <c r="F5" s="9"/>
      <c r="G5" s="9"/>
      <c r="H5" s="49">
        <v>0</v>
      </c>
      <c r="I5" s="49">
        <v>0</v>
      </c>
      <c r="J5" s="28">
        <f>H5+I5</f>
        <v>0</v>
      </c>
    </row>
    <row r="6" spans="2:10" ht="15.75" x14ac:dyDescent="0.25">
      <c r="E6" s="23"/>
      <c r="F6" s="23"/>
      <c r="G6" s="23"/>
      <c r="H6" s="23"/>
      <c r="I6" s="23"/>
      <c r="J6" s="23"/>
    </row>
    <row r="7" spans="2:10" ht="15.75" x14ac:dyDescent="0.25">
      <c r="E7" s="23"/>
      <c r="F7" s="23"/>
      <c r="G7" s="23"/>
      <c r="H7" s="23"/>
      <c r="I7" s="23"/>
      <c r="J7" s="23"/>
    </row>
    <row r="8" spans="2:10" ht="15.75" x14ac:dyDescent="0.25">
      <c r="E8" s="23"/>
      <c r="F8" s="23"/>
      <c r="J8" s="23"/>
    </row>
    <row r="9" spans="2:10" ht="15.75" x14ac:dyDescent="0.25">
      <c r="E9" s="23"/>
      <c r="F9" s="23"/>
      <c r="J9" s="23"/>
    </row>
    <row r="10" spans="2:10" ht="18.75" x14ac:dyDescent="0.3">
      <c r="E10" s="23"/>
      <c r="G10" s="20"/>
      <c r="H10" s="20"/>
      <c r="I10" s="20"/>
      <c r="J10" s="23"/>
    </row>
    <row r="11" spans="2:10" ht="18.75" x14ac:dyDescent="0.3">
      <c r="E11" s="23"/>
      <c r="G11" s="20"/>
      <c r="H11" s="20"/>
      <c r="I11" s="20"/>
      <c r="J11" s="23"/>
    </row>
    <row r="12" spans="2:10" ht="18.75" x14ac:dyDescent="0.3">
      <c r="E12" s="23"/>
      <c r="G12" s="20"/>
      <c r="H12" s="20"/>
      <c r="I12" s="20"/>
      <c r="J12" s="23"/>
    </row>
  </sheetData>
  <mergeCells count="1">
    <mergeCell ref="B2:H2"/>
  </mergeCells>
  <phoneticPr fontId="18" type="noConversion"/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7"/>
  <sheetViews>
    <sheetView showWhiteSpace="0" zoomScalePageLayoutView="75" workbookViewId="0">
      <selection activeCell="N7" sqref="N7"/>
    </sheetView>
  </sheetViews>
  <sheetFormatPr defaultRowHeight="12.75" x14ac:dyDescent="0.2"/>
  <cols>
    <col min="1" max="1" width="3.42578125" style="1" customWidth="1"/>
    <col min="2" max="2" width="7.7109375" style="1" customWidth="1"/>
    <col min="3" max="3" width="10.42578125" style="1" customWidth="1"/>
    <col min="4" max="4" width="14.28515625" style="1" customWidth="1"/>
    <col min="5" max="5" width="17.85546875" style="4" customWidth="1"/>
    <col min="6" max="6" width="11.140625" style="4" customWidth="1"/>
    <col min="7" max="8" width="11.7109375" style="4" customWidth="1"/>
    <col min="9" max="9" width="11.7109375" style="1" customWidth="1"/>
    <col min="10" max="10" width="12.85546875" style="1" customWidth="1"/>
    <col min="11" max="11" width="9.7109375" style="1" customWidth="1"/>
    <col min="12" max="12" width="15.42578125" style="1" customWidth="1"/>
    <col min="13" max="13" width="10.140625" style="1" customWidth="1"/>
    <col min="14" max="16384" width="9.140625" style="1"/>
  </cols>
  <sheetData>
    <row r="2" spans="2:13" ht="21.75" customHeight="1" x14ac:dyDescent="0.2">
      <c r="B2" s="122" t="s">
        <v>76</v>
      </c>
      <c r="C2" s="122"/>
      <c r="D2" s="122"/>
      <c r="E2" s="122"/>
      <c r="F2" s="122"/>
      <c r="G2" s="122"/>
      <c r="H2" s="122"/>
      <c r="I2" s="122"/>
      <c r="J2" s="53"/>
      <c r="K2" s="145" t="s">
        <v>111</v>
      </c>
      <c r="L2" s="145"/>
    </row>
    <row r="3" spans="2:13" ht="19.5" customHeight="1" x14ac:dyDescent="0.2">
      <c r="B3" s="150" t="s">
        <v>4</v>
      </c>
      <c r="C3" s="150" t="s">
        <v>130</v>
      </c>
      <c r="D3" s="150" t="s">
        <v>31</v>
      </c>
      <c r="E3" s="150" t="s">
        <v>12</v>
      </c>
      <c r="F3" s="149" t="s">
        <v>131</v>
      </c>
      <c r="G3" s="149"/>
      <c r="H3" s="149"/>
      <c r="I3" s="146" t="s">
        <v>134</v>
      </c>
      <c r="J3" s="147"/>
      <c r="K3" s="147"/>
      <c r="L3" s="148"/>
      <c r="M3" s="144" t="s">
        <v>153</v>
      </c>
    </row>
    <row r="4" spans="2:13" s="4" customFormat="1" ht="29.25" customHeight="1" x14ac:dyDescent="0.2">
      <c r="B4" s="150"/>
      <c r="C4" s="150"/>
      <c r="D4" s="150"/>
      <c r="E4" s="150"/>
      <c r="F4" s="60" t="s">
        <v>132</v>
      </c>
      <c r="G4" s="43" t="s">
        <v>69</v>
      </c>
      <c r="H4" s="43" t="s">
        <v>55</v>
      </c>
      <c r="I4" s="60" t="s">
        <v>68</v>
      </c>
      <c r="J4" s="60" t="s">
        <v>69</v>
      </c>
      <c r="K4" s="60" t="s">
        <v>55</v>
      </c>
      <c r="L4" s="43" t="s">
        <v>107</v>
      </c>
      <c r="M4" s="144"/>
    </row>
    <row r="5" spans="2:13" s="4" customFormat="1" ht="13.5" customHeight="1" x14ac:dyDescent="0.2">
      <c r="B5" s="60">
        <v>1</v>
      </c>
      <c r="C5" s="46">
        <v>2</v>
      </c>
      <c r="D5" s="60">
        <v>3</v>
      </c>
      <c r="E5" s="60">
        <v>4</v>
      </c>
      <c r="F5" s="46">
        <v>5</v>
      </c>
      <c r="G5" s="46">
        <v>6</v>
      </c>
      <c r="H5" s="60" t="s">
        <v>133</v>
      </c>
      <c r="I5" s="46">
        <v>8</v>
      </c>
      <c r="J5" s="46">
        <v>9</v>
      </c>
      <c r="K5" s="60" t="s">
        <v>135</v>
      </c>
      <c r="L5" s="46">
        <v>11</v>
      </c>
      <c r="M5" s="67" t="s">
        <v>154</v>
      </c>
    </row>
    <row r="6" spans="2:13" s="4" customFormat="1" ht="15.75" customHeight="1" x14ac:dyDescent="0.2">
      <c r="B6" s="60">
        <v>1</v>
      </c>
      <c r="C6" s="60"/>
      <c r="D6" s="46"/>
      <c r="E6" s="61"/>
      <c r="F6" s="94">
        <v>0</v>
      </c>
      <c r="G6" s="94">
        <v>0</v>
      </c>
      <c r="H6" s="61">
        <f>F6+G6</f>
        <v>0</v>
      </c>
      <c r="I6" s="49">
        <v>0</v>
      </c>
      <c r="J6" s="49">
        <v>0</v>
      </c>
      <c r="K6" s="60">
        <f>I6*12+J6</f>
        <v>0</v>
      </c>
      <c r="L6" s="49" t="s">
        <v>203</v>
      </c>
      <c r="M6" s="67">
        <f>H6+K6</f>
        <v>0</v>
      </c>
    </row>
    <row r="7" spans="2:13" ht="18.75" x14ac:dyDescent="0.3">
      <c r="E7" s="23"/>
      <c r="F7" s="23"/>
      <c r="G7" s="23"/>
      <c r="H7" s="23"/>
      <c r="J7" s="20"/>
      <c r="K7" s="20"/>
      <c r="L7" s="20"/>
    </row>
  </sheetData>
  <mergeCells count="9">
    <mergeCell ref="M3:M4"/>
    <mergeCell ref="B2:I2"/>
    <mergeCell ref="K2:L2"/>
    <mergeCell ref="I3:L3"/>
    <mergeCell ref="F3:H3"/>
    <mergeCell ref="E3:E4"/>
    <mergeCell ref="D3:D4"/>
    <mergeCell ref="C3:C4"/>
    <mergeCell ref="B3:B4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11"/>
  <sheetViews>
    <sheetView showWhiteSpace="0" zoomScalePageLayoutView="75" workbookViewId="0">
      <selection activeCell="M4" sqref="M4"/>
    </sheetView>
  </sheetViews>
  <sheetFormatPr defaultRowHeight="12.75" x14ac:dyDescent="0.2"/>
  <cols>
    <col min="1" max="1" width="2.28515625" style="1" customWidth="1"/>
    <col min="2" max="2" width="6.5703125" style="1" customWidth="1"/>
    <col min="3" max="3" width="12.5703125" style="1" customWidth="1"/>
    <col min="4" max="4" width="14.140625" style="1" customWidth="1"/>
    <col min="5" max="5" width="17.28515625" style="4" customWidth="1"/>
    <col min="6" max="6" width="14.85546875" style="1" customWidth="1"/>
    <col min="7" max="7" width="12" style="1" customWidth="1"/>
    <col min="8" max="8" width="13.42578125" style="1" customWidth="1"/>
    <col min="9" max="9" width="10.28515625" style="1" customWidth="1"/>
    <col min="10" max="10" width="22.42578125" style="1" customWidth="1"/>
    <col min="11" max="11" width="15" style="1" customWidth="1"/>
    <col min="12" max="12" width="4.140625" style="1" customWidth="1"/>
    <col min="13" max="16384" width="9.140625" style="1"/>
  </cols>
  <sheetData>
    <row r="2" spans="2:11" ht="36.75" customHeight="1" x14ac:dyDescent="0.2">
      <c r="B2" s="151" t="s">
        <v>137</v>
      </c>
      <c r="C2" s="151"/>
      <c r="D2" s="151"/>
      <c r="E2" s="151"/>
      <c r="F2" s="151"/>
      <c r="G2" s="151"/>
      <c r="H2" s="151"/>
      <c r="I2" s="151"/>
      <c r="J2" s="98" t="s">
        <v>109</v>
      </c>
      <c r="K2" s="72"/>
    </row>
    <row r="3" spans="2:11" s="4" customFormat="1" ht="36.75" customHeight="1" x14ac:dyDescent="0.2">
      <c r="B3" s="9" t="s">
        <v>4</v>
      </c>
      <c r="C3" s="71" t="s">
        <v>130</v>
      </c>
      <c r="D3" s="9" t="s">
        <v>31</v>
      </c>
      <c r="E3" s="9" t="s">
        <v>12</v>
      </c>
      <c r="F3" s="9" t="s">
        <v>5</v>
      </c>
      <c r="G3" s="9" t="s">
        <v>3</v>
      </c>
      <c r="H3" s="9" t="s">
        <v>43</v>
      </c>
      <c r="I3" s="48" t="s">
        <v>112</v>
      </c>
      <c r="J3" s="48" t="s">
        <v>113</v>
      </c>
      <c r="K3" s="43" t="s">
        <v>2</v>
      </c>
    </row>
    <row r="4" spans="2:11" s="4" customFormat="1" ht="13.5" customHeight="1" x14ac:dyDescent="0.2"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</row>
    <row r="5" spans="2:11" s="4" customFormat="1" ht="16.5" customHeight="1" x14ac:dyDescent="0.2">
      <c r="B5" s="9">
        <v>1</v>
      </c>
      <c r="C5" s="62"/>
      <c r="D5" s="2"/>
      <c r="E5" s="13"/>
      <c r="F5" s="9"/>
      <c r="G5" s="9"/>
      <c r="H5" s="9"/>
      <c r="I5" s="9"/>
      <c r="J5" s="9"/>
      <c r="K5" s="9"/>
    </row>
    <row r="6" spans="2:11" ht="17.25" customHeight="1" x14ac:dyDescent="0.2">
      <c r="B6" s="110">
        <v>2</v>
      </c>
      <c r="C6" s="110"/>
      <c r="D6" s="46"/>
      <c r="E6" s="111"/>
      <c r="F6" s="110"/>
      <c r="G6" s="110"/>
      <c r="H6" s="110"/>
      <c r="I6" s="110"/>
      <c r="J6" s="110"/>
      <c r="K6" s="110"/>
    </row>
    <row r="7" spans="2:11" ht="16.5" customHeight="1" x14ac:dyDescent="0.2">
      <c r="B7" s="110">
        <v>3</v>
      </c>
      <c r="C7" s="110"/>
      <c r="D7" s="46"/>
      <c r="E7" s="111"/>
      <c r="F7" s="110"/>
      <c r="G7" s="110"/>
      <c r="H7" s="110"/>
      <c r="I7" s="110"/>
      <c r="J7" s="110"/>
      <c r="K7" s="110"/>
    </row>
    <row r="8" spans="2:11" ht="15.75" x14ac:dyDescent="0.25">
      <c r="E8" s="23"/>
      <c r="F8" s="23"/>
      <c r="H8" s="23"/>
      <c r="I8" s="16"/>
      <c r="J8" s="24"/>
      <c r="K8" s="24"/>
    </row>
    <row r="9" spans="2:11" ht="18.75" x14ac:dyDescent="0.3">
      <c r="E9" s="23"/>
      <c r="F9" s="23"/>
      <c r="H9" s="23"/>
      <c r="I9" s="16"/>
      <c r="J9" s="24"/>
      <c r="K9" s="20"/>
    </row>
    <row r="10" spans="2:11" ht="18.75" x14ac:dyDescent="0.3">
      <c r="E10" s="23"/>
      <c r="F10" s="23"/>
      <c r="G10" s="23"/>
      <c r="H10" s="23"/>
      <c r="I10" s="16"/>
      <c r="J10" s="24"/>
      <c r="K10" s="20"/>
    </row>
    <row r="11" spans="2:11" ht="18.75" x14ac:dyDescent="0.3">
      <c r="E11" s="23"/>
      <c r="F11" s="23"/>
      <c r="G11" s="23"/>
      <c r="H11" s="23"/>
      <c r="I11" s="16"/>
      <c r="J11" s="24"/>
      <c r="K11" s="20"/>
    </row>
  </sheetData>
  <mergeCells count="1">
    <mergeCell ref="B2:I2"/>
  </mergeCells>
  <phoneticPr fontId="18" type="noConversion"/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F1A</vt:lpstr>
      <vt:lpstr>F1</vt:lpstr>
      <vt:lpstr>F2</vt:lpstr>
      <vt:lpstr>F2A</vt:lpstr>
      <vt:lpstr>F3</vt:lpstr>
      <vt:lpstr>F3A</vt:lpstr>
      <vt:lpstr>F4</vt:lpstr>
      <vt:lpstr>F5</vt:lpstr>
      <vt:lpstr>F6</vt:lpstr>
      <vt:lpstr>F7</vt:lpstr>
      <vt:lpstr>F8</vt:lpstr>
      <vt:lpstr>F9A</vt:lpstr>
      <vt:lpstr>F9B</vt:lpstr>
      <vt:lpstr>F10A</vt:lpstr>
      <vt:lpstr>F10B</vt:lpstr>
      <vt:lpstr>F11</vt:lpstr>
      <vt:lpstr>F12</vt:lpstr>
      <vt:lpstr>F13</vt:lpstr>
      <vt:lpstr>F14</vt:lpstr>
      <vt:lpstr>F15</vt:lpstr>
      <vt:lpstr>F16</vt:lpstr>
      <vt:lpstr>F17</vt:lpstr>
      <vt:lpstr>F18</vt:lpstr>
      <vt:lpstr>F19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OEM User</dc:creator>
  <cp:lastModifiedBy>aa</cp:lastModifiedBy>
  <cp:lastPrinted>2017-06-14T07:46:11Z</cp:lastPrinted>
  <dcterms:created xsi:type="dcterms:W3CDTF">2008-11-04T08:13:35Z</dcterms:created>
  <dcterms:modified xsi:type="dcterms:W3CDTF">2017-06-20T19:23:02Z</dcterms:modified>
</cp:coreProperties>
</file>